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20" activeTab="0"/>
  </bookViews>
  <sheets>
    <sheet name="Commande" sheetId="1" r:id="rId1"/>
  </sheets>
  <definedNames>
    <definedName name="_xlnm.Print_Area" localSheetId="0">'Commande'!$A$1:$P$89</definedName>
  </definedNames>
  <calcPr fullCalcOnLoad="1"/>
</workbook>
</file>

<file path=xl/sharedStrings.xml><?xml version="1.0" encoding="utf-8"?>
<sst xmlns="http://schemas.openxmlformats.org/spreadsheetml/2006/main" count="221" uniqueCount="177">
  <si>
    <t>Viande séchée</t>
  </si>
  <si>
    <t>Jambon cru</t>
  </si>
  <si>
    <t>Vitalis</t>
  </si>
  <si>
    <t>Mousse jambon</t>
  </si>
  <si>
    <t>Délice beurre</t>
  </si>
  <si>
    <t>Délice jambon</t>
  </si>
  <si>
    <t>Brioche crabe</t>
  </si>
  <si>
    <t>Lunch</t>
  </si>
  <si>
    <t>Normaux</t>
  </si>
  <si>
    <t>Quantité</t>
  </si>
  <si>
    <t>Jambon</t>
  </si>
  <si>
    <t>Salami</t>
  </si>
  <si>
    <t>Dinde</t>
  </si>
  <si>
    <t>Roastbeef</t>
  </si>
  <si>
    <t>Société:</t>
  </si>
  <si>
    <t>Nom:</t>
  </si>
  <si>
    <t>Sandwichs:</t>
  </si>
  <si>
    <t>Salades:</t>
  </si>
  <si>
    <t xml:space="preserve">550 ml </t>
  </si>
  <si>
    <t>750 ml</t>
  </si>
  <si>
    <t>Chinoise</t>
  </si>
  <si>
    <t>Prix</t>
  </si>
  <si>
    <t>TOTAL</t>
  </si>
  <si>
    <t>TOTAL sandwichs</t>
  </si>
  <si>
    <t>TOTAL salades</t>
  </si>
  <si>
    <t>Assiettes</t>
  </si>
  <si>
    <t>Serviettes papier</t>
  </si>
  <si>
    <t>TOTAL matériel</t>
  </si>
  <si>
    <t>Tél:</t>
  </si>
  <si>
    <t>Bœuf fumé</t>
  </si>
  <si>
    <t>Pain</t>
  </si>
  <si>
    <t>Paysan</t>
  </si>
  <si>
    <t>Vigneron</t>
  </si>
  <si>
    <t>Mi blanc</t>
  </si>
  <si>
    <t>Bagna</t>
  </si>
  <si>
    <t>3 coupes</t>
  </si>
  <si>
    <t>Seigle</t>
  </si>
  <si>
    <t>Magret de canard</t>
  </si>
  <si>
    <t>Chanvre</t>
  </si>
  <si>
    <t>Complet</t>
  </si>
  <si>
    <t>Papillon</t>
  </si>
  <si>
    <t>Kamut</t>
  </si>
  <si>
    <t>Olives</t>
  </si>
  <si>
    <t>Festival</t>
  </si>
  <si>
    <t>Boissons:</t>
  </si>
  <si>
    <t>TOTAL boissons</t>
  </si>
  <si>
    <t>Ballon lunch</t>
  </si>
  <si>
    <t>Chocolat et passion</t>
  </si>
  <si>
    <t>Gobelet mousse chocolat</t>
  </si>
  <si>
    <t xml:space="preserve">Gobelet mousse fruits </t>
  </si>
  <si>
    <t>Tartelette citron</t>
  </si>
  <si>
    <t>Eclair chocolat</t>
  </si>
  <si>
    <t>Mille-feuille</t>
  </si>
  <si>
    <t>Karac</t>
  </si>
  <si>
    <t>Tranche aux pommes</t>
  </si>
  <si>
    <t>Tranche aux poires</t>
  </si>
  <si>
    <t>Tranche à la rhubarbe</t>
  </si>
  <si>
    <t>Tranche à la framboise</t>
  </si>
  <si>
    <t>Mousse framboises</t>
  </si>
  <si>
    <t>Mousse 3 chocolats</t>
  </si>
  <si>
    <t>Mousse poire chocolat</t>
  </si>
  <si>
    <t>Sablé nature</t>
  </si>
  <si>
    <t>Sablé chocolat</t>
  </si>
  <si>
    <t>Sablé amandes</t>
  </si>
  <si>
    <t>Brownies</t>
  </si>
  <si>
    <t>Cake financier</t>
  </si>
  <si>
    <t>TOTAL desserts, confiserie</t>
  </si>
  <si>
    <t>Brioche</t>
  </si>
  <si>
    <t>Brochette magret de canard</t>
  </si>
  <si>
    <t>Délice 2 C</t>
  </si>
  <si>
    <t>Pain mou</t>
  </si>
  <si>
    <t xml:space="preserve">Nombre de personnes: </t>
  </si>
  <si>
    <t>Miroir confiture framboise</t>
  </si>
  <si>
    <t>Min 10 pces</t>
  </si>
  <si>
    <t>Min 5 pers.</t>
  </si>
  <si>
    <t>Mini canapés</t>
  </si>
  <si>
    <t>Mini sandwichs</t>
  </si>
  <si>
    <t>www.confiserieboillat.ch</t>
  </si>
  <si>
    <t>assortiment</t>
  </si>
  <si>
    <t>DATE ET JOUR DE LIVRAISON:</t>
  </si>
  <si>
    <t>Poulet curry</t>
  </si>
  <si>
    <t>Cake citron</t>
  </si>
  <si>
    <t>250 gr</t>
  </si>
  <si>
    <t>5 pers</t>
  </si>
  <si>
    <t>Pain tomate</t>
  </si>
  <si>
    <t>Pain courge</t>
  </si>
  <si>
    <t>info@confiserieboillat.ch</t>
  </si>
  <si>
    <t>César poulet</t>
  </si>
  <si>
    <t>Verres</t>
  </si>
  <si>
    <t>Couteaux</t>
  </si>
  <si>
    <t>Fourchettes</t>
  </si>
  <si>
    <t>Confiserie:</t>
  </si>
  <si>
    <t>Foccacia</t>
  </si>
  <si>
    <t>Rôti de porc</t>
  </si>
  <si>
    <t>Croissant au jambon</t>
  </si>
  <si>
    <t>Brochette crevettes ananas</t>
  </si>
  <si>
    <t>Caviar d'aubergine*</t>
  </si>
  <si>
    <t>Brie*</t>
  </si>
  <si>
    <t>Chèvre*</t>
  </si>
  <si>
    <t>Gruyère*</t>
  </si>
  <si>
    <t>Fromage blanc et radis*</t>
  </si>
  <si>
    <t>Mozzarella*</t>
  </si>
  <si>
    <t>Saumon*</t>
  </si>
  <si>
    <t>Tranche aux légumes*</t>
  </si>
  <si>
    <t>Ramequin au fromage*</t>
  </si>
  <si>
    <t>Brochette tomate mozzarella *</t>
  </si>
  <si>
    <t>Mêlée*</t>
  </si>
  <si>
    <t>Crevettes*</t>
  </si>
  <si>
    <t>Grecque*</t>
  </si>
  <si>
    <t>Saumon Quinoa*</t>
  </si>
  <si>
    <t>Mozzarella 350 ml*</t>
  </si>
  <si>
    <t>Carottes*</t>
  </si>
  <si>
    <t>Haricots verts*</t>
  </si>
  <si>
    <t>Verte*</t>
  </si>
  <si>
    <t>Thon*</t>
  </si>
  <si>
    <t>Délice roulé</t>
  </si>
  <si>
    <t>Matériel plastique supplémentaire:</t>
  </si>
  <si>
    <t>Rustique</t>
  </si>
  <si>
    <t>Gambas riz noir*</t>
  </si>
  <si>
    <t>TOTAL divers salés</t>
  </si>
  <si>
    <t>Tél. 021 823 00 25  Fax 021 823 00 29</t>
  </si>
  <si>
    <t>Service Commandes / Service Traiteur</t>
  </si>
  <si>
    <t>Commentaires:</t>
  </si>
  <si>
    <t>Numero de PO:</t>
  </si>
  <si>
    <t>Heure de livraison:</t>
  </si>
  <si>
    <t>Entre 10h00 et 11h30</t>
  </si>
  <si>
    <t>Taboulé 350 ml*</t>
  </si>
  <si>
    <t>CHF, TVA incluse</t>
  </si>
  <si>
    <r>
      <t>*</t>
    </r>
    <r>
      <rPr>
        <b/>
        <i/>
        <sz val="12"/>
        <rFont val="Arial"/>
        <family val="2"/>
      </rPr>
      <t>Italique</t>
    </r>
    <r>
      <rPr>
        <b/>
        <sz val="12"/>
        <rFont val="Arial"/>
        <family val="2"/>
      </rPr>
      <t xml:space="preserve"> = végétarien</t>
    </r>
  </si>
  <si>
    <t>Adresse de livraison:</t>
  </si>
  <si>
    <t>Nombre de</t>
  </si>
  <si>
    <t>Les salades sont livrées avec leur sauce</t>
  </si>
  <si>
    <t>Divers salés:</t>
  </si>
  <si>
    <t xml:space="preserve">Le fait de passer commande auprès de la Confiserie Boillat Sàrl, implique l'acceptation de nos conditions générales de vente. </t>
  </si>
  <si>
    <t>pers.</t>
  </si>
  <si>
    <t>Frais de livraison</t>
  </si>
  <si>
    <t>En sus</t>
  </si>
  <si>
    <r>
      <t>SOUS-TOTAL Food (</t>
    </r>
    <r>
      <rPr>
        <u val="single"/>
        <sz val="10"/>
        <rFont val="Arial"/>
        <family val="2"/>
      </rPr>
      <t>hors frais de livraison</t>
    </r>
    <r>
      <rPr>
        <sz val="12"/>
        <rFont val="Arial"/>
        <family val="2"/>
      </rPr>
      <t>):</t>
    </r>
  </si>
  <si>
    <r>
      <t xml:space="preserve">TOTAL </t>
    </r>
    <r>
      <rPr>
        <b/>
        <u val="single"/>
        <sz val="12"/>
        <rFont val="Arial"/>
        <family val="2"/>
      </rPr>
      <t>(hors frais de livraison)</t>
    </r>
    <r>
      <rPr>
        <b/>
        <sz val="14"/>
        <rFont val="Arial"/>
        <family val="2"/>
      </rPr>
      <t xml:space="preserve">:    </t>
    </r>
  </si>
  <si>
    <t>TVA 2.5% incluse</t>
  </si>
  <si>
    <r>
      <rPr>
        <b/>
        <sz val="9"/>
        <rFont val="Arial"/>
        <family val="2"/>
      </rPr>
      <t>Saladier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min.5 pers.</t>
    </r>
  </si>
  <si>
    <t>Cuillères dessert</t>
  </si>
  <si>
    <t>Mousse éxotique</t>
  </si>
  <si>
    <r>
      <t>Tartelette aux vermicelles (</t>
    </r>
    <r>
      <rPr>
        <i/>
        <sz val="8"/>
        <rFont val="Arial"/>
        <family val="2"/>
      </rPr>
      <t>sept.-mars.)</t>
    </r>
  </si>
  <si>
    <r>
      <t>Tartelette aux fraises (</t>
    </r>
    <r>
      <rPr>
        <i/>
        <sz val="8"/>
        <rFont val="Arial"/>
        <family val="2"/>
      </rPr>
      <t>avril-août.)</t>
    </r>
  </si>
  <si>
    <t>Coca cola 0 - 4.5 dl</t>
  </si>
  <si>
    <t>Coca cola - 4.5 dl</t>
  </si>
  <si>
    <t>Jus d'orange - 3.3 dl</t>
  </si>
  <si>
    <t>Eclair café</t>
  </si>
  <si>
    <t>Eclair de saison</t>
  </si>
  <si>
    <t>Mousse mangue/passion</t>
  </si>
  <si>
    <t>Pâtisseries:</t>
  </si>
  <si>
    <r>
      <rPr>
        <sz val="10"/>
        <rFont val="Arial"/>
        <family val="2"/>
      </rPr>
      <t>Tranche aux abricots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(dispo. selon saison)</t>
    </r>
  </si>
  <si>
    <t>Tartelette à la raisinée</t>
  </si>
  <si>
    <t>Tartelette au chocolat</t>
  </si>
  <si>
    <r>
      <t xml:space="preserve">Plateau viandes froide </t>
    </r>
    <r>
      <rPr>
        <sz val="8"/>
        <rFont val="Arial"/>
        <family val="2"/>
      </rPr>
      <t>80 gr./pers</t>
    </r>
  </si>
  <si>
    <r>
      <t xml:space="preserve">Salée à la crème 27cm </t>
    </r>
    <r>
      <rPr>
        <i/>
        <sz val="10"/>
        <rFont val="Arial"/>
        <family val="2"/>
      </rPr>
      <t>coupée en 12</t>
    </r>
  </si>
  <si>
    <r>
      <t xml:space="preserve">Salée à la crème 31cm </t>
    </r>
    <r>
      <rPr>
        <i/>
        <sz val="10"/>
        <rFont val="Arial"/>
        <family val="2"/>
      </rPr>
      <t>coupée en 16</t>
    </r>
  </si>
  <si>
    <t>Truffé chocolat</t>
  </si>
  <si>
    <t>Mousse duo framboise/chocolat</t>
  </si>
  <si>
    <r>
      <t xml:space="preserve">Plateau fromages </t>
    </r>
    <r>
      <rPr>
        <i/>
        <sz val="8"/>
        <rFont val="Arial"/>
        <family val="2"/>
      </rPr>
      <t>80 gr./pers *</t>
    </r>
  </si>
  <si>
    <r>
      <t>Dips de légumes avec sauces-</t>
    </r>
    <r>
      <rPr>
        <i/>
        <sz val="8"/>
        <rFont val="Arial"/>
        <family val="2"/>
      </rPr>
      <t>80 gr./pers.</t>
    </r>
    <r>
      <rPr>
        <i/>
        <sz val="10"/>
        <rFont val="Arial"/>
        <family val="2"/>
      </rPr>
      <t>*</t>
    </r>
  </si>
  <si>
    <r>
      <t xml:space="preserve">Plateau saumon fumé </t>
    </r>
    <r>
      <rPr>
        <i/>
        <sz val="8"/>
        <rFont val="Arial"/>
        <family val="2"/>
      </rPr>
      <t>60 gr./pers *</t>
    </r>
  </si>
  <si>
    <t>Entre 09h30 et 10h00</t>
  </si>
  <si>
    <t>Entre 11h30 et 13h00</t>
  </si>
  <si>
    <t xml:space="preserve">Conditions générales de vente disponible sur notre site web : </t>
  </si>
  <si>
    <r>
      <t xml:space="preserve">Fiche de commande </t>
    </r>
    <r>
      <rPr>
        <b/>
        <i/>
        <sz val="16"/>
        <rFont val="Arial"/>
        <family val="2"/>
      </rPr>
      <t>2021</t>
    </r>
  </si>
  <si>
    <t>Mignardise</t>
  </si>
  <si>
    <t>Panier fruits frais taille unique 6 pers</t>
  </si>
  <si>
    <t>Eau gazeuse 5 dl</t>
  </si>
  <si>
    <t>Eau plate 5 dl</t>
  </si>
  <si>
    <t>Thé froid 5 dl</t>
  </si>
  <si>
    <t>Limonade 5 dl</t>
  </si>
  <si>
    <t>230 gr</t>
  </si>
  <si>
    <t>360 gr</t>
  </si>
  <si>
    <t>Cake tyrolien</t>
  </si>
  <si>
    <t>Tarif valable dès le mercredi 20 janvier 2021</t>
  </si>
</sst>
</file>

<file path=xl/styles.xml><?xml version="1.0" encoding="utf-8"?>
<styleSheet xmlns="http://schemas.openxmlformats.org/spreadsheetml/2006/main">
  <numFmts count="5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.00\ &quot;CHF&quot;_-;\-* #,##0.00\ &quot;CHF&quot;_-;_-* &quot;-&quot;??\ &quot;CHF&quot;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SFr.&quot;\ #,##0;&quot;SFr.&quot;\ \-#,##0"/>
    <numFmt numFmtId="193" formatCode="&quot;SFr.&quot;\ #,##0;[Red]&quot;SFr.&quot;\ \-#,##0"/>
    <numFmt numFmtId="194" formatCode="&quot;SFr.&quot;\ #,##0.00;&quot;SFr.&quot;\ \-#,##0.00"/>
    <numFmt numFmtId="195" formatCode="&quot;SFr.&quot;\ #,##0.00;[Red]&quot;SFr.&quot;\ \-#,##0.00"/>
    <numFmt numFmtId="196" formatCode="_ &quot;SFr.&quot;\ * #,##0_ ;_ &quot;SFr.&quot;\ * \-#,##0_ ;_ &quot;SFr.&quot;\ * &quot;-&quot;_ ;_ @_ "/>
    <numFmt numFmtId="197" formatCode="_ &quot;SFr.&quot;\ * #,##0.00_ ;_ &quot;SFr.&quot;\ * \-#,##0.00_ ;_ &quot;SFr.&quot;\ 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"/>
    <numFmt numFmtId="207" formatCode="0.000"/>
    <numFmt numFmtId="208" formatCode="[$-100C]dddd\ d\ mmmm\ yyyy"/>
    <numFmt numFmtId="209" formatCode="[$-F800]dddd\,\ mmmm\ dd\,\ yyyy"/>
    <numFmt numFmtId="210" formatCode="[$-409]dddd\,\ mmmm\ dd\,\ yyyy"/>
    <numFmt numFmtId="211" formatCode="[$-809]dd\ mmmm\ yyyy"/>
    <numFmt numFmtId="212" formatCode="[$-100C]dddd\,\ d\ mmmm\ yyyy"/>
    <numFmt numFmtId="213" formatCode="0##&quot;/&quot;000&quot; &quot;00&quot; &quot;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Arial"/>
      <family val="2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3C3C3C"/>
      <name val="Arial"/>
      <family val="2"/>
    </font>
    <font>
      <b/>
      <sz val="14"/>
      <color rgb="FFFF0000"/>
      <name val="Arial"/>
      <family val="2"/>
    </font>
    <font>
      <sz val="10"/>
      <color rgb="FF3C3C3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70">
    <xf numFmtId="0" fontId="0" fillId="0" borderId="0" xfId="0" applyAlignment="1">
      <alignment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2" fontId="3" fillId="33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44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1" fontId="0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vertical="center"/>
      <protection/>
    </xf>
    <xf numFmtId="2" fontId="3" fillId="0" borderId="1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right"/>
      <protection/>
    </xf>
    <xf numFmtId="0" fontId="61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2" fontId="3" fillId="0" borderId="10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7" xfId="0" applyFont="1" applyBorder="1" applyAlignment="1" applyProtection="1">
      <alignment vertical="center"/>
      <protection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0" xfId="0" applyFont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4" fillId="0" borderId="17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/>
      <protection/>
    </xf>
    <xf numFmtId="0" fontId="12" fillId="0" borderId="19" xfId="0" applyFont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vertical="center"/>
      <protection/>
    </xf>
    <xf numFmtId="2" fontId="3" fillId="0" borderId="20" xfId="0" applyNumberFormat="1" applyFont="1" applyFill="1" applyBorder="1" applyAlignment="1" applyProtection="1">
      <alignment vertical="center"/>
      <protection/>
    </xf>
    <xf numFmtId="2" fontId="3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/>
      <protection/>
    </xf>
    <xf numFmtId="2" fontId="3" fillId="0" borderId="24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/>
      <protection/>
    </xf>
    <xf numFmtId="2" fontId="3" fillId="0" borderId="13" xfId="0" applyNumberFormat="1" applyFont="1" applyFill="1" applyBorder="1" applyAlignment="1" applyProtection="1">
      <alignment vertical="center"/>
      <protection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14" fillId="0" borderId="17" xfId="0" applyFont="1" applyBorder="1" applyAlignment="1" applyProtection="1">
      <alignment vertical="center"/>
      <protection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4" fillId="35" borderId="3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2" fontId="10" fillId="0" borderId="0" xfId="0" applyNumberFormat="1" applyFont="1" applyAlignment="1" applyProtection="1">
      <alignment horizontal="center" vertical="center"/>
      <protection/>
    </xf>
    <xf numFmtId="2" fontId="10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" fontId="0" fillId="34" borderId="28" xfId="0" applyNumberFormat="1" applyFont="1" applyFill="1" applyBorder="1" applyAlignment="1" applyProtection="1">
      <alignment horizontal="center"/>
      <protection locked="0"/>
    </xf>
    <xf numFmtId="1" fontId="0" fillId="34" borderId="29" xfId="0" applyNumberFormat="1" applyFont="1" applyFill="1" applyBorder="1" applyAlignment="1" applyProtection="1">
      <alignment horizontal="center"/>
      <protection locked="0"/>
    </xf>
    <xf numFmtId="1" fontId="0" fillId="34" borderId="30" xfId="0" applyNumberFormat="1" applyFont="1" applyFill="1" applyBorder="1" applyAlignment="1" applyProtection="1">
      <alignment horizontal="center"/>
      <protection locked="0"/>
    </xf>
    <xf numFmtId="209" fontId="14" fillId="34" borderId="28" xfId="0" applyNumberFormat="1" applyFont="1" applyFill="1" applyBorder="1" applyAlignment="1" applyProtection="1">
      <alignment horizontal="center"/>
      <protection locked="0"/>
    </xf>
    <xf numFmtId="209" fontId="14" fillId="34" borderId="29" xfId="0" applyNumberFormat="1" applyFont="1" applyFill="1" applyBorder="1" applyAlignment="1" applyProtection="1">
      <alignment horizontal="center"/>
      <protection locked="0"/>
    </xf>
    <xf numFmtId="209" fontId="14" fillId="34" borderId="30" xfId="0" applyNumberFormat="1" applyFont="1" applyFill="1" applyBorder="1" applyAlignment="1" applyProtection="1">
      <alignment horizontal="center"/>
      <protection locked="0"/>
    </xf>
    <xf numFmtId="2" fontId="21" fillId="0" borderId="21" xfId="0" applyNumberFormat="1" applyFont="1" applyBorder="1" applyAlignment="1" applyProtection="1">
      <alignment horizontal="center"/>
      <protection/>
    </xf>
    <xf numFmtId="0" fontId="1" fillId="0" borderId="35" xfId="44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010" t="48902" b="17465"/>
        <a:stretch>
          <a:fillRect/>
        </a:stretch>
      </xdr:blipFill>
      <xdr:spPr>
        <a:xfrm>
          <a:off x="0" y="0"/>
          <a:ext cx="2876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nfiserieboillat.ch" TargetMode="External" /><Relationship Id="rId2" Type="http://schemas.openxmlformats.org/officeDocument/2006/relationships/hyperlink" Target="https://www.confiserieboillat.ch/assortiments.html" TargetMode="External" /><Relationship Id="rId3" Type="http://schemas.openxmlformats.org/officeDocument/2006/relationships/hyperlink" Target="http://www.christianboillat.ch/Conditions%20g%E9n%E9rales%20de%20vente%20Christian%20Boillat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88"/>
  <sheetViews>
    <sheetView tabSelected="1" zoomScalePageLayoutView="0" workbookViewId="0" topLeftCell="A1">
      <selection activeCell="J4" sqref="J4:N4"/>
    </sheetView>
  </sheetViews>
  <sheetFormatPr defaultColWidth="11.421875" defaultRowHeight="12.75"/>
  <cols>
    <col min="1" max="1" width="21.00390625" style="2" customWidth="1"/>
    <col min="2" max="2" width="13.7109375" style="2" customWidth="1"/>
    <col min="3" max="3" width="8.8515625" style="2" customWidth="1"/>
    <col min="4" max="4" width="5.8515625" style="2" customWidth="1"/>
    <col min="5" max="5" width="8.8515625" style="2" customWidth="1"/>
    <col min="6" max="6" width="5.8515625" style="2" customWidth="1"/>
    <col min="7" max="7" width="8.7109375" style="2" customWidth="1"/>
    <col min="8" max="8" width="4.7109375" style="2" customWidth="1"/>
    <col min="9" max="9" width="16.57421875" style="2" customWidth="1"/>
    <col min="10" max="10" width="8.8515625" style="2" customWidth="1"/>
    <col min="11" max="11" width="5.8515625" style="2" customWidth="1"/>
    <col min="12" max="12" width="8.8515625" style="2" customWidth="1"/>
    <col min="13" max="13" width="5.8515625" style="2" customWidth="1"/>
    <col min="14" max="14" width="9.7109375" style="2" customWidth="1"/>
    <col min="15" max="15" width="6.421875" style="2" customWidth="1"/>
    <col min="16" max="16" width="8.7109375" style="2" customWidth="1"/>
    <col min="17" max="17" width="5.7109375" style="96" customWidth="1"/>
    <col min="18" max="18" width="5.8515625" style="96" customWidth="1"/>
    <col min="19" max="20" width="11.421875" style="96" customWidth="1"/>
    <col min="21" max="21" width="8.8515625" style="96" customWidth="1"/>
    <col min="22" max="22" width="18.57421875" style="96" hidden="1" customWidth="1"/>
    <col min="23" max="184" width="11.421875" style="96" customWidth="1"/>
    <col min="185" max="16384" width="11.421875" style="2" customWidth="1"/>
  </cols>
  <sheetData>
    <row r="1" spans="4:16" ht="12.75">
      <c r="D1" s="4"/>
      <c r="E1" s="4"/>
      <c r="F1" s="4"/>
      <c r="G1" s="4"/>
      <c r="H1" s="4"/>
      <c r="I1" s="160" t="s">
        <v>121</v>
      </c>
      <c r="J1" s="161"/>
      <c r="K1" s="161"/>
      <c r="L1" s="161"/>
      <c r="M1" s="161"/>
      <c r="N1" s="161"/>
      <c r="O1" s="161"/>
      <c r="P1" s="161"/>
    </row>
    <row r="2" spans="4:16" ht="16.5" customHeight="1">
      <c r="D2" s="4"/>
      <c r="E2" s="4"/>
      <c r="F2" s="4"/>
      <c r="G2" s="4"/>
      <c r="H2" s="4"/>
      <c r="I2" s="147" t="s">
        <v>120</v>
      </c>
      <c r="J2" s="148"/>
      <c r="K2" s="148"/>
      <c r="L2" s="148"/>
      <c r="M2" s="148"/>
      <c r="N2" s="148"/>
      <c r="O2" s="148"/>
      <c r="P2" s="148"/>
    </row>
    <row r="3" spans="4:16" ht="16.5" customHeight="1" thickBot="1">
      <c r="D3" s="4"/>
      <c r="E3" s="4"/>
      <c r="F3" s="4"/>
      <c r="G3" s="4"/>
      <c r="H3" s="4"/>
      <c r="I3" s="39" t="s">
        <v>86</v>
      </c>
      <c r="J3" s="38"/>
      <c r="K3" s="38"/>
      <c r="L3" s="169" t="s">
        <v>77</v>
      </c>
      <c r="M3" s="169"/>
      <c r="N3" s="169"/>
      <c r="O3" s="38"/>
      <c r="P3" s="38"/>
    </row>
    <row r="4" spans="1:16" ht="20.25" customHeight="1" thickBot="1">
      <c r="A4" s="155" t="s">
        <v>166</v>
      </c>
      <c r="B4" s="155"/>
      <c r="C4" s="155"/>
      <c r="D4" s="149" t="s">
        <v>79</v>
      </c>
      <c r="E4" s="150"/>
      <c r="F4" s="150"/>
      <c r="G4" s="150"/>
      <c r="H4" s="150"/>
      <c r="I4" s="151"/>
      <c r="J4" s="165">
        <v>44216</v>
      </c>
      <c r="K4" s="166"/>
      <c r="L4" s="166"/>
      <c r="M4" s="166"/>
      <c r="N4" s="167"/>
      <c r="O4" s="4"/>
      <c r="P4" s="4"/>
    </row>
    <row r="5" spans="1:16" ht="6" customHeight="1" thickBot="1">
      <c r="A5" s="155"/>
      <c r="B5" s="155"/>
      <c r="C5" s="155"/>
      <c r="D5" s="6"/>
      <c r="E5" s="4"/>
      <c r="F5" s="5"/>
      <c r="G5" s="5"/>
      <c r="H5" s="4"/>
      <c r="I5" s="4"/>
      <c r="J5" s="4"/>
      <c r="K5" s="4"/>
      <c r="L5" s="4"/>
      <c r="M5" s="4"/>
      <c r="N5" s="4"/>
      <c r="O5" s="4"/>
      <c r="P5" s="4"/>
    </row>
    <row r="6" spans="1:16" ht="18" customHeight="1" thickBot="1">
      <c r="A6" s="4"/>
      <c r="B6" s="152" t="s">
        <v>71</v>
      </c>
      <c r="C6" s="153"/>
      <c r="D6" s="153"/>
      <c r="E6" s="153"/>
      <c r="F6" s="154"/>
      <c r="G6" s="162"/>
      <c r="H6" s="163"/>
      <c r="I6" s="164"/>
      <c r="J6" s="4"/>
      <c r="K6" s="4"/>
      <c r="L6" s="4"/>
      <c r="M6" s="4"/>
      <c r="N6" s="4"/>
      <c r="O6" s="4"/>
      <c r="P6" s="64"/>
    </row>
    <row r="7" spans="1:16" ht="18" customHeight="1" thickBot="1">
      <c r="A7" s="4"/>
      <c r="B7" s="70"/>
      <c r="C7" s="71"/>
      <c r="D7" s="71"/>
      <c r="E7" s="71"/>
      <c r="F7" s="71"/>
      <c r="G7" s="109"/>
      <c r="H7" s="109"/>
      <c r="I7" s="109"/>
      <c r="J7" s="4"/>
      <c r="K7" s="4"/>
      <c r="L7" s="4"/>
      <c r="M7" s="79"/>
      <c r="N7" s="156" t="s">
        <v>140</v>
      </c>
      <c r="O7" s="157"/>
      <c r="P7" s="72"/>
    </row>
    <row r="8" spans="1:16" ht="15" customHeight="1">
      <c r="A8" s="7" t="s">
        <v>16</v>
      </c>
      <c r="B8" s="4"/>
      <c r="C8" s="143" t="s">
        <v>8</v>
      </c>
      <c r="D8" s="144"/>
      <c r="E8" s="145" t="s">
        <v>7</v>
      </c>
      <c r="F8" s="146"/>
      <c r="G8" s="4"/>
      <c r="H8" s="4"/>
      <c r="I8" s="7" t="s">
        <v>17</v>
      </c>
      <c r="J8" s="8" t="s">
        <v>18</v>
      </c>
      <c r="K8" s="75"/>
      <c r="L8" s="73" t="s">
        <v>19</v>
      </c>
      <c r="M8" s="75"/>
      <c r="N8" s="77" t="s">
        <v>130</v>
      </c>
      <c r="O8" s="59"/>
      <c r="P8" s="134" t="s">
        <v>22</v>
      </c>
    </row>
    <row r="9" spans="1:22" ht="11.25" customHeight="1">
      <c r="A9" s="9"/>
      <c r="B9" s="10" t="s">
        <v>30</v>
      </c>
      <c r="C9" s="56" t="s">
        <v>9</v>
      </c>
      <c r="D9" s="61" t="s">
        <v>21</v>
      </c>
      <c r="E9" s="60" t="s">
        <v>9</v>
      </c>
      <c r="F9" s="57" t="s">
        <v>21</v>
      </c>
      <c r="G9" s="66" t="s">
        <v>22</v>
      </c>
      <c r="H9" s="4"/>
      <c r="I9" s="45"/>
      <c r="J9" s="56" t="s">
        <v>9</v>
      </c>
      <c r="K9" s="76" t="s">
        <v>21</v>
      </c>
      <c r="L9" s="60" t="s">
        <v>9</v>
      </c>
      <c r="M9" s="80" t="s">
        <v>21</v>
      </c>
      <c r="N9" s="78" t="s">
        <v>134</v>
      </c>
      <c r="O9" s="58" t="s">
        <v>21</v>
      </c>
      <c r="P9" s="135"/>
      <c r="V9" s="96" t="s">
        <v>163</v>
      </c>
    </row>
    <row r="10" spans="1:22" ht="12" customHeight="1">
      <c r="A10" s="21" t="s">
        <v>6</v>
      </c>
      <c r="B10" s="21" t="s">
        <v>67</v>
      </c>
      <c r="C10" s="81"/>
      <c r="D10" s="114">
        <v>5.5</v>
      </c>
      <c r="E10" s="18"/>
      <c r="F10" s="22"/>
      <c r="G10" s="55">
        <f aca="true" t="shared" si="0" ref="G10:G36">(C10*D10)+(E10*F10)</f>
        <v>0</v>
      </c>
      <c r="H10" s="23"/>
      <c r="I10" s="42" t="s">
        <v>106</v>
      </c>
      <c r="J10" s="83"/>
      <c r="K10" s="116">
        <v>9.4</v>
      </c>
      <c r="L10" s="85"/>
      <c r="M10" s="116">
        <v>10.4</v>
      </c>
      <c r="N10" s="85"/>
      <c r="O10" s="91">
        <v>4.7</v>
      </c>
      <c r="P10" s="13">
        <f aca="true" t="shared" si="1" ref="P10:P15">(J10*K10)+(L10*M10)+(N10*O10)</f>
        <v>0</v>
      </c>
      <c r="V10" s="96" t="s">
        <v>125</v>
      </c>
    </row>
    <row r="11" spans="1:22" ht="12" customHeight="1">
      <c r="A11" s="42" t="s">
        <v>96</v>
      </c>
      <c r="B11" s="21" t="s">
        <v>84</v>
      </c>
      <c r="C11" s="1"/>
      <c r="D11" s="115">
        <v>6.4</v>
      </c>
      <c r="E11" s="82"/>
      <c r="F11" s="91">
        <v>4.9</v>
      </c>
      <c r="G11" s="12">
        <f>(C11*D11)+(E11*F11)</f>
        <v>0</v>
      </c>
      <c r="H11" s="23"/>
      <c r="I11" s="21" t="s">
        <v>87</v>
      </c>
      <c r="J11" s="83"/>
      <c r="K11" s="116">
        <v>10</v>
      </c>
      <c r="L11" s="85"/>
      <c r="M11" s="116">
        <v>11</v>
      </c>
      <c r="N11" s="85"/>
      <c r="O11" s="91">
        <v>5.3</v>
      </c>
      <c r="P11" s="13">
        <f t="shared" si="1"/>
        <v>0</v>
      </c>
      <c r="V11" s="96" t="s">
        <v>164</v>
      </c>
    </row>
    <row r="12" spans="1:16" ht="12" customHeight="1">
      <c r="A12" s="21" t="s">
        <v>4</v>
      </c>
      <c r="B12" s="21" t="s">
        <v>115</v>
      </c>
      <c r="C12" s="1"/>
      <c r="D12" s="115">
        <v>4</v>
      </c>
      <c r="E12" s="82"/>
      <c r="F12" s="91">
        <v>4</v>
      </c>
      <c r="G12" s="12">
        <f t="shared" si="0"/>
        <v>0</v>
      </c>
      <c r="H12" s="23"/>
      <c r="I12" s="21" t="s">
        <v>20</v>
      </c>
      <c r="J12" s="83"/>
      <c r="K12" s="115">
        <v>9.8</v>
      </c>
      <c r="L12" s="85"/>
      <c r="M12" s="115">
        <v>11.3</v>
      </c>
      <c r="N12" s="85"/>
      <c r="O12" s="91">
        <v>5.3</v>
      </c>
      <c r="P12" s="13">
        <f t="shared" si="1"/>
        <v>0</v>
      </c>
    </row>
    <row r="13" spans="1:22" ht="12" customHeight="1">
      <c r="A13" s="21" t="s">
        <v>5</v>
      </c>
      <c r="B13" s="21" t="s">
        <v>69</v>
      </c>
      <c r="C13" s="1"/>
      <c r="D13" s="116">
        <v>4.4</v>
      </c>
      <c r="E13" s="82"/>
      <c r="F13" s="91">
        <v>4.3</v>
      </c>
      <c r="G13" s="12">
        <f t="shared" si="0"/>
        <v>0</v>
      </c>
      <c r="H13" s="23"/>
      <c r="I13" s="42" t="s">
        <v>107</v>
      </c>
      <c r="J13" s="83"/>
      <c r="K13" s="116">
        <v>10.5</v>
      </c>
      <c r="L13" s="85"/>
      <c r="M13" s="116">
        <v>11.5</v>
      </c>
      <c r="N13" s="85"/>
      <c r="O13" s="91">
        <v>5.8</v>
      </c>
      <c r="P13" s="13">
        <f t="shared" si="1"/>
        <v>0</v>
      </c>
      <c r="V13" s="97">
        <f>(C18*D18)+(E18*F18)</f>
        <v>0</v>
      </c>
    </row>
    <row r="14" spans="1:22" ht="12" customHeight="1">
      <c r="A14" s="42" t="s">
        <v>97</v>
      </c>
      <c r="B14" s="21" t="s">
        <v>31</v>
      </c>
      <c r="C14" s="1"/>
      <c r="D14" s="116">
        <v>5.4</v>
      </c>
      <c r="E14" s="82"/>
      <c r="F14" s="91">
        <v>4.1</v>
      </c>
      <c r="G14" s="12">
        <f t="shared" si="0"/>
        <v>0</v>
      </c>
      <c r="H14" s="23"/>
      <c r="I14" s="42" t="s">
        <v>108</v>
      </c>
      <c r="J14" s="83"/>
      <c r="K14" s="116">
        <v>10</v>
      </c>
      <c r="L14" s="86"/>
      <c r="M14" s="121">
        <v>11.3</v>
      </c>
      <c r="N14" s="85"/>
      <c r="O14" s="91">
        <v>5.3</v>
      </c>
      <c r="P14" s="13">
        <f t="shared" si="1"/>
        <v>0</v>
      </c>
      <c r="V14" s="97">
        <f>(C14*D14)+(E14*F14)</f>
        <v>0</v>
      </c>
    </row>
    <row r="15" spans="1:22" ht="12" customHeight="1">
      <c r="A15" s="42" t="s">
        <v>98</v>
      </c>
      <c r="B15" s="21" t="s">
        <v>42</v>
      </c>
      <c r="C15" s="1"/>
      <c r="D15" s="115">
        <v>7.2</v>
      </c>
      <c r="E15" s="82"/>
      <c r="F15" s="91">
        <v>5</v>
      </c>
      <c r="G15" s="12">
        <f t="shared" si="0"/>
        <v>0</v>
      </c>
      <c r="H15" s="23"/>
      <c r="I15" s="43" t="s">
        <v>109</v>
      </c>
      <c r="J15" s="84"/>
      <c r="K15" s="120">
        <v>11.6</v>
      </c>
      <c r="L15" s="74"/>
      <c r="M15" s="16"/>
      <c r="N15" s="1"/>
      <c r="O15" s="122">
        <v>7.3</v>
      </c>
      <c r="P15" s="13">
        <f t="shared" si="1"/>
        <v>0</v>
      </c>
      <c r="V15" s="97">
        <f>(C16*D16)+(E16*F16)</f>
        <v>0</v>
      </c>
    </row>
    <row r="16" spans="1:16" ht="12" customHeight="1">
      <c r="A16" s="42" t="s">
        <v>99</v>
      </c>
      <c r="B16" s="21" t="s">
        <v>31</v>
      </c>
      <c r="C16" s="1"/>
      <c r="D16" s="116">
        <v>4.9</v>
      </c>
      <c r="E16" s="82"/>
      <c r="F16" s="91">
        <v>4.2</v>
      </c>
      <c r="G16" s="12">
        <f t="shared" si="0"/>
        <v>0</v>
      </c>
      <c r="H16" s="23"/>
      <c r="I16" s="42" t="s">
        <v>118</v>
      </c>
      <c r="J16" s="83"/>
      <c r="K16" s="116">
        <v>11.5</v>
      </c>
      <c r="L16" s="17"/>
      <c r="M16" s="17"/>
      <c r="N16" s="1"/>
      <c r="O16" s="123">
        <v>7.3</v>
      </c>
      <c r="P16" s="14">
        <f aca="true" t="shared" si="2" ref="P16:P21">(J16*K16)+(L16+M16)+(N16*O16)</f>
        <v>0</v>
      </c>
    </row>
    <row r="17" spans="1:16" ht="12" customHeight="1">
      <c r="A17" s="42" t="s">
        <v>100</v>
      </c>
      <c r="B17" s="21" t="s">
        <v>85</v>
      </c>
      <c r="C17" s="1"/>
      <c r="D17" s="115">
        <v>6.3</v>
      </c>
      <c r="E17" s="82"/>
      <c r="F17" s="91">
        <v>4.9</v>
      </c>
      <c r="G17" s="12">
        <f t="shared" si="0"/>
        <v>0</v>
      </c>
      <c r="H17" s="23"/>
      <c r="I17" s="42" t="s">
        <v>110</v>
      </c>
      <c r="J17" s="83"/>
      <c r="K17" s="116">
        <v>8</v>
      </c>
      <c r="L17" s="17"/>
      <c r="M17" s="17"/>
      <c r="N17" s="1"/>
      <c r="O17" s="91">
        <v>5.2</v>
      </c>
      <c r="P17" s="13">
        <f t="shared" si="2"/>
        <v>0</v>
      </c>
    </row>
    <row r="18" spans="1:16" ht="12" customHeight="1">
      <c r="A18" s="42" t="s">
        <v>101</v>
      </c>
      <c r="B18" s="21" t="s">
        <v>92</v>
      </c>
      <c r="C18" s="1"/>
      <c r="D18" s="115">
        <v>7.2</v>
      </c>
      <c r="E18" s="82"/>
      <c r="F18" s="91">
        <v>4.9</v>
      </c>
      <c r="G18" s="12">
        <f t="shared" si="0"/>
        <v>0</v>
      </c>
      <c r="H18" s="23"/>
      <c r="I18" s="42" t="s">
        <v>126</v>
      </c>
      <c r="J18" s="83"/>
      <c r="K18" s="116">
        <v>8.2</v>
      </c>
      <c r="L18" s="17"/>
      <c r="M18" s="17"/>
      <c r="N18" s="1"/>
      <c r="O18" s="91">
        <v>5.2</v>
      </c>
      <c r="P18" s="13">
        <f t="shared" si="2"/>
        <v>0</v>
      </c>
    </row>
    <row r="19" spans="1:16" ht="12" customHeight="1">
      <c r="A19" s="42" t="s">
        <v>101</v>
      </c>
      <c r="B19" s="21" t="s">
        <v>31</v>
      </c>
      <c r="C19" s="1"/>
      <c r="D19" s="115">
        <v>5.3</v>
      </c>
      <c r="E19" s="82"/>
      <c r="F19" s="91">
        <v>4.1</v>
      </c>
      <c r="G19" s="12">
        <f t="shared" si="0"/>
        <v>0</v>
      </c>
      <c r="H19" s="23"/>
      <c r="I19" s="44" t="s">
        <v>111</v>
      </c>
      <c r="J19" s="17"/>
      <c r="K19" s="17"/>
      <c r="L19" s="17"/>
      <c r="M19" s="17"/>
      <c r="N19" s="1"/>
      <c r="O19" s="91">
        <v>5.3</v>
      </c>
      <c r="P19" s="13">
        <f t="shared" si="2"/>
        <v>0</v>
      </c>
    </row>
    <row r="20" spans="1:16" ht="12" customHeight="1">
      <c r="A20" s="21" t="s">
        <v>29</v>
      </c>
      <c r="B20" s="21" t="s">
        <v>2</v>
      </c>
      <c r="C20" s="1"/>
      <c r="D20" s="116">
        <v>5.5</v>
      </c>
      <c r="E20" s="82"/>
      <c r="F20" s="91">
        <v>4.1</v>
      </c>
      <c r="G20" s="12">
        <f t="shared" si="0"/>
        <v>0</v>
      </c>
      <c r="H20" s="23"/>
      <c r="I20" s="42" t="s">
        <v>112</v>
      </c>
      <c r="J20" s="17"/>
      <c r="K20" s="17"/>
      <c r="L20" s="17"/>
      <c r="M20" s="17"/>
      <c r="N20" s="1"/>
      <c r="O20" s="91">
        <v>5.3</v>
      </c>
      <c r="P20" s="13">
        <f t="shared" si="2"/>
        <v>0</v>
      </c>
    </row>
    <row r="21" spans="1:16" ht="12" customHeight="1">
      <c r="A21" s="21" t="s">
        <v>12</v>
      </c>
      <c r="B21" s="21" t="s">
        <v>40</v>
      </c>
      <c r="C21" s="1"/>
      <c r="D21" s="115">
        <v>7.2</v>
      </c>
      <c r="E21" s="82"/>
      <c r="F21" s="91">
        <v>5</v>
      </c>
      <c r="G21" s="12">
        <f t="shared" si="0"/>
        <v>0</v>
      </c>
      <c r="H21" s="23"/>
      <c r="I21" s="42" t="s">
        <v>113</v>
      </c>
      <c r="J21" s="20"/>
      <c r="K21" s="18"/>
      <c r="L21" s="18"/>
      <c r="M21" s="19"/>
      <c r="N21" s="1"/>
      <c r="O21" s="91">
        <v>4.3</v>
      </c>
      <c r="P21" s="13">
        <f t="shared" si="2"/>
        <v>0</v>
      </c>
    </row>
    <row r="22" spans="1:16" ht="12" customHeight="1">
      <c r="A22" s="21" t="s">
        <v>10</v>
      </c>
      <c r="B22" s="21" t="s">
        <v>33</v>
      </c>
      <c r="C22" s="1"/>
      <c r="D22" s="116">
        <v>4.9</v>
      </c>
      <c r="E22" s="82"/>
      <c r="F22" s="15">
        <v>4</v>
      </c>
      <c r="G22" s="12">
        <f t="shared" si="0"/>
        <v>0</v>
      </c>
      <c r="H22" s="23"/>
      <c r="I22" s="69" t="s">
        <v>131</v>
      </c>
      <c r="J22" s="23"/>
      <c r="K22" s="23"/>
      <c r="L22" s="23"/>
      <c r="M22" s="23"/>
      <c r="N22" s="23"/>
      <c r="O22" s="23"/>
      <c r="P22" s="4"/>
    </row>
    <row r="23" spans="1:16" ht="12" customHeight="1">
      <c r="A23" s="21" t="s">
        <v>10</v>
      </c>
      <c r="B23" s="21" t="s">
        <v>117</v>
      </c>
      <c r="C23" s="1"/>
      <c r="D23" s="115">
        <v>5.3</v>
      </c>
      <c r="E23" s="82"/>
      <c r="F23" s="91">
        <v>4.1</v>
      </c>
      <c r="G23" s="12">
        <f t="shared" si="0"/>
        <v>0</v>
      </c>
      <c r="H23" s="23"/>
      <c r="I23" s="24" t="s">
        <v>151</v>
      </c>
      <c r="J23" s="23"/>
      <c r="K23" s="23"/>
      <c r="L23" s="54" t="s">
        <v>9</v>
      </c>
      <c r="M23" s="53" t="s">
        <v>21</v>
      </c>
      <c r="N23" s="67" t="s">
        <v>22</v>
      </c>
      <c r="O23" s="23"/>
      <c r="P23" s="4"/>
    </row>
    <row r="24" spans="1:16" ht="12" customHeight="1">
      <c r="A24" s="21" t="s">
        <v>10</v>
      </c>
      <c r="B24" s="21" t="s">
        <v>70</v>
      </c>
      <c r="C24" s="1"/>
      <c r="D24" s="116">
        <v>4.9</v>
      </c>
      <c r="E24" s="82"/>
      <c r="F24" s="15">
        <v>4</v>
      </c>
      <c r="G24" s="12">
        <f t="shared" si="0"/>
        <v>0</v>
      </c>
      <c r="H24" s="23"/>
      <c r="I24" s="129" t="s">
        <v>47</v>
      </c>
      <c r="J24" s="130"/>
      <c r="K24" s="131"/>
      <c r="L24" s="1"/>
      <c r="M24" s="91">
        <v>5.4</v>
      </c>
      <c r="N24" s="12">
        <f aca="true" t="shared" si="3" ref="N24:N51">L24*M24</f>
        <v>0</v>
      </c>
      <c r="O24" s="35"/>
      <c r="P24" s="4"/>
    </row>
    <row r="25" spans="1:16" ht="12" customHeight="1">
      <c r="A25" s="21" t="s">
        <v>1</v>
      </c>
      <c r="B25" s="21" t="s">
        <v>92</v>
      </c>
      <c r="C25" s="1"/>
      <c r="D25" s="116">
        <v>6.1</v>
      </c>
      <c r="E25" s="82"/>
      <c r="F25" s="91">
        <v>4.3</v>
      </c>
      <c r="G25" s="12">
        <f t="shared" si="0"/>
        <v>0</v>
      </c>
      <c r="H25" s="23"/>
      <c r="I25" s="129" t="s">
        <v>51</v>
      </c>
      <c r="J25" s="130"/>
      <c r="K25" s="131"/>
      <c r="L25" s="1"/>
      <c r="M25" s="15">
        <v>5</v>
      </c>
      <c r="N25" s="12">
        <f t="shared" si="3"/>
        <v>0</v>
      </c>
      <c r="O25" s="35"/>
      <c r="P25" s="4"/>
    </row>
    <row r="26" spans="1:16" ht="12" customHeight="1">
      <c r="A26" s="21" t="s">
        <v>37</v>
      </c>
      <c r="B26" s="21" t="s">
        <v>38</v>
      </c>
      <c r="C26" s="1"/>
      <c r="D26" s="115">
        <v>7.2</v>
      </c>
      <c r="E26" s="82"/>
      <c r="F26" s="91">
        <v>5</v>
      </c>
      <c r="G26" s="12">
        <f t="shared" si="0"/>
        <v>0</v>
      </c>
      <c r="H26" s="23"/>
      <c r="I26" s="129" t="s">
        <v>148</v>
      </c>
      <c r="J26" s="130"/>
      <c r="K26" s="131"/>
      <c r="L26" s="1"/>
      <c r="M26" s="15">
        <v>5</v>
      </c>
      <c r="N26" s="12">
        <f t="shared" si="3"/>
        <v>0</v>
      </c>
      <c r="O26" s="35"/>
      <c r="P26" s="4"/>
    </row>
    <row r="27" spans="1:16" ht="12" customHeight="1">
      <c r="A27" s="21" t="s">
        <v>3</v>
      </c>
      <c r="B27" s="21" t="s">
        <v>70</v>
      </c>
      <c r="C27" s="1"/>
      <c r="D27" s="115">
        <v>5.2</v>
      </c>
      <c r="E27" s="82"/>
      <c r="F27" s="91">
        <v>4</v>
      </c>
      <c r="G27" s="12">
        <f t="shared" si="0"/>
        <v>0</v>
      </c>
      <c r="H27" s="23"/>
      <c r="I27" s="129" t="s">
        <v>149</v>
      </c>
      <c r="J27" s="130"/>
      <c r="K27" s="131"/>
      <c r="L27" s="1"/>
      <c r="M27" s="15">
        <v>5.1</v>
      </c>
      <c r="N27" s="12">
        <f t="shared" si="3"/>
        <v>0</v>
      </c>
      <c r="O27" s="23"/>
      <c r="P27" s="4"/>
    </row>
    <row r="28" spans="1:16" ht="12" customHeight="1">
      <c r="A28" s="21" t="s">
        <v>80</v>
      </c>
      <c r="B28" s="21" t="s">
        <v>39</v>
      </c>
      <c r="C28" s="1"/>
      <c r="D28" s="115">
        <v>6.7</v>
      </c>
      <c r="E28" s="82"/>
      <c r="F28" s="91">
        <v>5</v>
      </c>
      <c r="G28" s="12">
        <f t="shared" si="0"/>
        <v>0</v>
      </c>
      <c r="H28" s="23"/>
      <c r="I28" s="129" t="s">
        <v>48</v>
      </c>
      <c r="J28" s="130"/>
      <c r="K28" s="131"/>
      <c r="L28" s="1"/>
      <c r="M28" s="95">
        <v>4.6</v>
      </c>
      <c r="N28" s="12">
        <f t="shared" si="3"/>
        <v>0</v>
      </c>
      <c r="O28" s="23"/>
      <c r="P28" s="4"/>
    </row>
    <row r="29" spans="1:16" ht="12" customHeight="1">
      <c r="A29" s="21" t="s">
        <v>13</v>
      </c>
      <c r="B29" s="21" t="s">
        <v>34</v>
      </c>
      <c r="C29" s="1"/>
      <c r="D29" s="116">
        <v>6.9</v>
      </c>
      <c r="E29" s="82"/>
      <c r="F29" s="91">
        <v>5</v>
      </c>
      <c r="G29" s="12">
        <f t="shared" si="0"/>
        <v>0</v>
      </c>
      <c r="H29" s="23"/>
      <c r="I29" s="129" t="s">
        <v>49</v>
      </c>
      <c r="J29" s="130"/>
      <c r="K29" s="131"/>
      <c r="L29" s="1"/>
      <c r="M29" s="91">
        <v>4.6</v>
      </c>
      <c r="N29" s="12">
        <f t="shared" si="3"/>
        <v>0</v>
      </c>
      <c r="O29" s="23"/>
      <c r="P29" s="4"/>
    </row>
    <row r="30" spans="1:16" ht="12" customHeight="1">
      <c r="A30" s="21" t="s">
        <v>13</v>
      </c>
      <c r="B30" s="21" t="s">
        <v>41</v>
      </c>
      <c r="C30" s="1"/>
      <c r="D30" s="115">
        <v>7.4</v>
      </c>
      <c r="E30" s="82"/>
      <c r="F30" s="91">
        <v>5</v>
      </c>
      <c r="G30" s="12">
        <f t="shared" si="0"/>
        <v>0</v>
      </c>
      <c r="H30" s="23"/>
      <c r="I30" s="129" t="s">
        <v>53</v>
      </c>
      <c r="J30" s="130"/>
      <c r="K30" s="131"/>
      <c r="L30" s="1"/>
      <c r="M30" s="91">
        <v>4.2</v>
      </c>
      <c r="N30" s="12">
        <f t="shared" si="3"/>
        <v>0</v>
      </c>
      <c r="O30" s="23"/>
      <c r="P30" s="4"/>
    </row>
    <row r="31" spans="1:16" ht="12" customHeight="1">
      <c r="A31" s="21" t="s">
        <v>93</v>
      </c>
      <c r="B31" s="21" t="s">
        <v>43</v>
      </c>
      <c r="C31" s="1"/>
      <c r="D31" s="116">
        <v>7.2</v>
      </c>
      <c r="E31" s="82"/>
      <c r="F31" s="91">
        <v>5</v>
      </c>
      <c r="G31" s="12">
        <f t="shared" si="0"/>
        <v>0</v>
      </c>
      <c r="H31" s="23"/>
      <c r="I31" s="129" t="s">
        <v>167</v>
      </c>
      <c r="J31" s="130"/>
      <c r="K31" s="131"/>
      <c r="L31" s="1"/>
      <c r="M31" s="91">
        <v>3</v>
      </c>
      <c r="N31" s="12">
        <f t="shared" si="3"/>
        <v>0</v>
      </c>
      <c r="O31" s="23"/>
      <c r="P31" s="4"/>
    </row>
    <row r="32" spans="1:16" ht="12" customHeight="1">
      <c r="A32" s="21" t="s">
        <v>11</v>
      </c>
      <c r="B32" s="21" t="s">
        <v>70</v>
      </c>
      <c r="C32" s="1"/>
      <c r="D32" s="116">
        <v>4.9</v>
      </c>
      <c r="E32" s="82"/>
      <c r="F32" s="15">
        <v>4</v>
      </c>
      <c r="G32" s="12">
        <f t="shared" si="0"/>
        <v>0</v>
      </c>
      <c r="H32" s="23"/>
      <c r="I32" s="129" t="s">
        <v>52</v>
      </c>
      <c r="J32" s="130"/>
      <c r="K32" s="131"/>
      <c r="L32" s="1"/>
      <c r="M32" s="15">
        <v>5</v>
      </c>
      <c r="N32" s="12">
        <f t="shared" si="3"/>
        <v>0</v>
      </c>
      <c r="O32" s="23"/>
      <c r="P32" s="4"/>
    </row>
    <row r="33" spans="1:16" ht="12" customHeight="1">
      <c r="A33" s="42" t="s">
        <v>102</v>
      </c>
      <c r="B33" s="21" t="s">
        <v>36</v>
      </c>
      <c r="C33" s="1"/>
      <c r="D33" s="115">
        <v>7.7</v>
      </c>
      <c r="E33" s="82"/>
      <c r="F33" s="91">
        <v>5</v>
      </c>
      <c r="G33" s="12">
        <f t="shared" si="0"/>
        <v>0</v>
      </c>
      <c r="H33" s="23"/>
      <c r="I33" s="129" t="s">
        <v>59</v>
      </c>
      <c r="J33" s="130"/>
      <c r="K33" s="131"/>
      <c r="L33" s="1"/>
      <c r="M33" s="15">
        <v>5</v>
      </c>
      <c r="N33" s="12">
        <f t="shared" si="3"/>
        <v>0</v>
      </c>
      <c r="O33" s="23"/>
      <c r="P33" s="4"/>
    </row>
    <row r="34" spans="1:16" ht="12" customHeight="1">
      <c r="A34" s="42" t="s">
        <v>114</v>
      </c>
      <c r="B34" s="21" t="s">
        <v>34</v>
      </c>
      <c r="C34" s="1"/>
      <c r="D34" s="115">
        <v>6.8</v>
      </c>
      <c r="E34" s="82"/>
      <c r="F34" s="91">
        <v>5</v>
      </c>
      <c r="G34" s="12">
        <f t="shared" si="0"/>
        <v>0</v>
      </c>
      <c r="H34" s="23"/>
      <c r="I34" s="129" t="s">
        <v>58</v>
      </c>
      <c r="J34" s="130"/>
      <c r="K34" s="131"/>
      <c r="L34" s="1"/>
      <c r="M34" s="91">
        <v>5.5</v>
      </c>
      <c r="N34" s="12">
        <f t="shared" si="3"/>
        <v>0</v>
      </c>
      <c r="O34" s="23"/>
      <c r="P34" s="4"/>
    </row>
    <row r="35" spans="1:16" ht="12" customHeight="1">
      <c r="A35" s="42" t="s">
        <v>114</v>
      </c>
      <c r="B35" s="21" t="s">
        <v>35</v>
      </c>
      <c r="C35" s="1"/>
      <c r="D35" s="115">
        <v>6.5</v>
      </c>
      <c r="E35" s="82"/>
      <c r="F35" s="91">
        <v>5</v>
      </c>
      <c r="G35" s="12">
        <f t="shared" si="0"/>
        <v>0</v>
      </c>
      <c r="H35" s="23"/>
      <c r="I35" s="129" t="s">
        <v>159</v>
      </c>
      <c r="J35" s="130"/>
      <c r="K35" s="131"/>
      <c r="L35" s="1"/>
      <c r="M35" s="91">
        <v>5.5</v>
      </c>
      <c r="N35" s="12">
        <f>L35*M35</f>
        <v>0</v>
      </c>
      <c r="O35" s="23"/>
      <c r="P35" s="4"/>
    </row>
    <row r="36" spans="1:16" ht="12" customHeight="1">
      <c r="A36" s="21" t="s">
        <v>0</v>
      </c>
      <c r="B36" s="21" t="s">
        <v>32</v>
      </c>
      <c r="C36" s="1"/>
      <c r="D36" s="116">
        <v>5</v>
      </c>
      <c r="E36" s="82"/>
      <c r="F36" s="91">
        <v>4.1</v>
      </c>
      <c r="G36" s="12">
        <f t="shared" si="0"/>
        <v>0</v>
      </c>
      <c r="H36" s="23"/>
      <c r="I36" s="129" t="s">
        <v>150</v>
      </c>
      <c r="J36" s="130"/>
      <c r="K36" s="131"/>
      <c r="L36" s="1"/>
      <c r="M36" s="91">
        <v>5.5</v>
      </c>
      <c r="N36" s="12">
        <f t="shared" si="3"/>
        <v>0</v>
      </c>
      <c r="O36" s="23"/>
      <c r="P36" s="4"/>
    </row>
    <row r="37" spans="1:16" ht="12" customHeight="1">
      <c r="A37" s="117"/>
      <c r="B37" s="118"/>
      <c r="C37" s="119"/>
      <c r="D37" s="105"/>
      <c r="E37" s="118"/>
      <c r="F37" s="95"/>
      <c r="G37" s="95"/>
      <c r="H37" s="23"/>
      <c r="I37" s="129" t="s">
        <v>142</v>
      </c>
      <c r="J37" s="130"/>
      <c r="K37" s="131"/>
      <c r="L37" s="1"/>
      <c r="M37" s="91">
        <v>5</v>
      </c>
      <c r="N37" s="12">
        <f t="shared" si="3"/>
        <v>0</v>
      </c>
      <c r="O37" s="23"/>
      <c r="P37" s="4"/>
    </row>
    <row r="38" spans="1:16" ht="12" customHeight="1">
      <c r="A38" s="4"/>
      <c r="B38" s="4"/>
      <c r="C38" s="4"/>
      <c r="D38" s="4"/>
      <c r="E38" s="4"/>
      <c r="F38" s="4"/>
      <c r="G38" s="4"/>
      <c r="H38" s="23"/>
      <c r="I38" s="129" t="s">
        <v>60</v>
      </c>
      <c r="J38" s="132"/>
      <c r="K38" s="133"/>
      <c r="L38" s="1"/>
      <c r="M38" s="91">
        <v>5.1</v>
      </c>
      <c r="N38" s="92">
        <f t="shared" si="3"/>
        <v>0</v>
      </c>
      <c r="O38" s="23"/>
      <c r="P38" s="4"/>
    </row>
    <row r="39" spans="1:16" ht="12" customHeight="1">
      <c r="A39" s="24" t="s">
        <v>132</v>
      </c>
      <c r="B39" s="23"/>
      <c r="C39" s="23"/>
      <c r="D39" s="23"/>
      <c r="E39" s="54" t="s">
        <v>9</v>
      </c>
      <c r="F39" s="53" t="s">
        <v>21</v>
      </c>
      <c r="G39" s="67" t="s">
        <v>22</v>
      </c>
      <c r="H39" s="23"/>
      <c r="I39" s="129" t="s">
        <v>153</v>
      </c>
      <c r="J39" s="130"/>
      <c r="K39" s="131"/>
      <c r="L39" s="1"/>
      <c r="M39" s="91">
        <v>4.8</v>
      </c>
      <c r="N39" s="12">
        <f t="shared" si="3"/>
        <v>0</v>
      </c>
      <c r="O39" s="23"/>
      <c r="P39" s="4"/>
    </row>
    <row r="40" spans="1:16" ht="12" customHeight="1">
      <c r="A40" s="140" t="s">
        <v>103</v>
      </c>
      <c r="B40" s="141"/>
      <c r="C40" s="141"/>
      <c r="D40" s="142"/>
      <c r="E40" s="1"/>
      <c r="F40" s="91">
        <v>5.6</v>
      </c>
      <c r="G40" s="12">
        <f aca="true" t="shared" si="4" ref="G40:G52">F40*E40</f>
        <v>0</v>
      </c>
      <c r="H40" s="23"/>
      <c r="I40" s="129" t="s">
        <v>154</v>
      </c>
      <c r="J40" s="130"/>
      <c r="K40" s="131"/>
      <c r="L40" s="1"/>
      <c r="M40" s="91">
        <v>5.4</v>
      </c>
      <c r="N40" s="12">
        <f t="shared" si="3"/>
        <v>0</v>
      </c>
      <c r="O40" s="23"/>
      <c r="P40" s="4"/>
    </row>
    <row r="41" spans="1:16" ht="12" customHeight="1">
      <c r="A41" s="129" t="s">
        <v>94</v>
      </c>
      <c r="B41" s="139"/>
      <c r="C41" s="139"/>
      <c r="D41" s="137"/>
      <c r="E41" s="1"/>
      <c r="F41" s="91">
        <v>3.7</v>
      </c>
      <c r="G41" s="12">
        <f t="shared" si="4"/>
        <v>0</v>
      </c>
      <c r="H41" s="23"/>
      <c r="I41" s="129" t="s">
        <v>144</v>
      </c>
      <c r="J41" s="130"/>
      <c r="K41" s="131"/>
      <c r="L41" s="1"/>
      <c r="M41" s="15">
        <v>5.5</v>
      </c>
      <c r="N41" s="12">
        <f t="shared" si="3"/>
        <v>0</v>
      </c>
      <c r="O41" s="23"/>
      <c r="P41" s="4"/>
    </row>
    <row r="42" spans="1:16" ht="12" customHeight="1">
      <c r="A42" s="140" t="s">
        <v>104</v>
      </c>
      <c r="B42" s="141"/>
      <c r="C42" s="141"/>
      <c r="D42" s="142"/>
      <c r="E42" s="1"/>
      <c r="F42" s="91">
        <v>3.9</v>
      </c>
      <c r="G42" s="12">
        <f t="shared" si="4"/>
        <v>0</v>
      </c>
      <c r="H42" s="23"/>
      <c r="I42" s="129" t="s">
        <v>143</v>
      </c>
      <c r="J42" s="130"/>
      <c r="K42" s="131"/>
      <c r="L42" s="1"/>
      <c r="M42" s="91">
        <v>5.5</v>
      </c>
      <c r="N42" s="12">
        <f t="shared" si="3"/>
        <v>0</v>
      </c>
      <c r="O42" s="23"/>
      <c r="P42" s="4"/>
    </row>
    <row r="43" spans="1:16" ht="12" customHeight="1">
      <c r="A43" s="25" t="s">
        <v>155</v>
      </c>
      <c r="B43" s="27"/>
      <c r="C43" s="136" t="s">
        <v>74</v>
      </c>
      <c r="D43" s="137"/>
      <c r="E43" s="1"/>
      <c r="F43" s="91">
        <v>8.5</v>
      </c>
      <c r="G43" s="12">
        <f t="shared" si="4"/>
        <v>0</v>
      </c>
      <c r="H43" s="23"/>
      <c r="I43" s="129" t="s">
        <v>50</v>
      </c>
      <c r="J43" s="130"/>
      <c r="K43" s="131"/>
      <c r="L43" s="1"/>
      <c r="M43" s="91">
        <v>5.4</v>
      </c>
      <c r="N43" s="12">
        <f t="shared" si="3"/>
        <v>0</v>
      </c>
      <c r="O43" s="23"/>
      <c r="P43" s="4"/>
    </row>
    <row r="44" spans="1:16" ht="12" customHeight="1">
      <c r="A44" s="107" t="s">
        <v>160</v>
      </c>
      <c r="B44" s="27"/>
      <c r="C44" s="136" t="s">
        <v>74</v>
      </c>
      <c r="D44" s="137"/>
      <c r="E44" s="1"/>
      <c r="F44" s="91">
        <v>8.5</v>
      </c>
      <c r="G44" s="12">
        <f t="shared" si="4"/>
        <v>0</v>
      </c>
      <c r="H44" s="23"/>
      <c r="I44" s="129" t="s">
        <v>158</v>
      </c>
      <c r="J44" s="130"/>
      <c r="K44" s="131"/>
      <c r="L44" s="1"/>
      <c r="M44" s="91">
        <v>4.9</v>
      </c>
      <c r="N44" s="12">
        <f t="shared" si="3"/>
        <v>0</v>
      </c>
      <c r="O44" s="23"/>
      <c r="P44" s="64"/>
    </row>
    <row r="45" spans="1:24" ht="12" customHeight="1">
      <c r="A45" s="107" t="s">
        <v>162</v>
      </c>
      <c r="B45" s="27"/>
      <c r="C45" s="136" t="s">
        <v>74</v>
      </c>
      <c r="D45" s="137"/>
      <c r="E45" s="1"/>
      <c r="F45" s="91">
        <v>6.9</v>
      </c>
      <c r="G45" s="12">
        <f t="shared" si="4"/>
        <v>0</v>
      </c>
      <c r="H45" s="23"/>
      <c r="I45" s="129" t="s">
        <v>57</v>
      </c>
      <c r="J45" s="130"/>
      <c r="K45" s="131"/>
      <c r="L45" s="1"/>
      <c r="M45" s="15">
        <v>5.3</v>
      </c>
      <c r="N45" s="12">
        <f>L45*M45</f>
        <v>0</v>
      </c>
      <c r="O45" s="23"/>
      <c r="P45" s="64"/>
      <c r="Q45" s="104"/>
      <c r="R45" s="104"/>
      <c r="S45" s="104"/>
      <c r="T45" s="104"/>
      <c r="U45" s="104"/>
      <c r="V45" s="104"/>
      <c r="W45" s="104"/>
      <c r="X45" s="104"/>
    </row>
    <row r="46" spans="1:24" ht="12" customHeight="1">
      <c r="A46" s="108" t="s">
        <v>161</v>
      </c>
      <c r="B46" s="47"/>
      <c r="C46" s="136" t="s">
        <v>74</v>
      </c>
      <c r="D46" s="137"/>
      <c r="E46" s="1"/>
      <c r="F46" s="91">
        <v>4.8</v>
      </c>
      <c r="G46" s="12">
        <f t="shared" si="4"/>
        <v>0</v>
      </c>
      <c r="H46" s="23"/>
      <c r="I46" s="25" t="s">
        <v>56</v>
      </c>
      <c r="J46" s="99"/>
      <c r="K46" s="100"/>
      <c r="L46" s="1"/>
      <c r="M46" s="15">
        <v>5.3</v>
      </c>
      <c r="N46" s="12">
        <f>L46*M46</f>
        <v>0</v>
      </c>
      <c r="O46" s="23"/>
      <c r="P46" s="41"/>
      <c r="Q46" s="104"/>
      <c r="R46" s="104"/>
      <c r="S46" s="104"/>
      <c r="T46" s="104"/>
      <c r="U46" s="104"/>
      <c r="V46" s="104"/>
      <c r="W46" s="104"/>
      <c r="X46" s="104"/>
    </row>
    <row r="47" spans="1:24" ht="12" customHeight="1">
      <c r="A47" s="25" t="s">
        <v>75</v>
      </c>
      <c r="B47" s="138" t="s">
        <v>78</v>
      </c>
      <c r="C47" s="139"/>
      <c r="D47" s="137"/>
      <c r="E47" s="1"/>
      <c r="F47" s="91">
        <v>3</v>
      </c>
      <c r="G47" s="12">
        <f t="shared" si="4"/>
        <v>0</v>
      </c>
      <c r="H47" s="23"/>
      <c r="I47" s="101" t="s">
        <v>152</v>
      </c>
      <c r="J47" s="102"/>
      <c r="K47" s="103"/>
      <c r="L47" s="1"/>
      <c r="M47" s="15">
        <v>5.3</v>
      </c>
      <c r="N47" s="12">
        <f>L47*M47</f>
        <v>0</v>
      </c>
      <c r="O47" s="23"/>
      <c r="P47" s="64"/>
      <c r="Q47" s="106"/>
      <c r="R47" s="106"/>
      <c r="S47" s="94"/>
      <c r="T47" s="105"/>
      <c r="U47" s="46"/>
      <c r="V47" s="104"/>
      <c r="W47" s="104"/>
      <c r="X47" s="104"/>
    </row>
    <row r="48" spans="1:24" ht="12" customHeight="1">
      <c r="A48" s="25" t="s">
        <v>76</v>
      </c>
      <c r="B48" s="138" t="s">
        <v>78</v>
      </c>
      <c r="C48" s="139"/>
      <c r="D48" s="137"/>
      <c r="E48" s="1"/>
      <c r="F48" s="91">
        <v>3</v>
      </c>
      <c r="G48" s="12">
        <f t="shared" si="4"/>
        <v>0</v>
      </c>
      <c r="H48" s="23"/>
      <c r="I48" s="25" t="s">
        <v>55</v>
      </c>
      <c r="J48" s="99"/>
      <c r="K48" s="100"/>
      <c r="L48" s="1"/>
      <c r="M48" s="91">
        <v>5.3</v>
      </c>
      <c r="N48" s="12">
        <f>L48*M48</f>
        <v>0</v>
      </c>
      <c r="O48" s="23"/>
      <c r="P48" s="64"/>
      <c r="Q48" s="104"/>
      <c r="R48" s="104"/>
      <c r="S48" s="104"/>
      <c r="T48" s="104"/>
      <c r="U48" s="104"/>
      <c r="V48" s="104"/>
      <c r="W48" s="104"/>
      <c r="X48" s="104"/>
    </row>
    <row r="49" spans="1:24" ht="12" customHeight="1">
      <c r="A49" s="25" t="s">
        <v>105</v>
      </c>
      <c r="B49" s="27"/>
      <c r="C49" s="136" t="s">
        <v>73</v>
      </c>
      <c r="D49" s="137"/>
      <c r="E49" s="1"/>
      <c r="F49" s="91">
        <v>3.5</v>
      </c>
      <c r="G49" s="12">
        <f t="shared" si="4"/>
        <v>0</v>
      </c>
      <c r="H49" s="23"/>
      <c r="I49" s="25" t="s">
        <v>54</v>
      </c>
      <c r="J49" s="99"/>
      <c r="K49" s="100"/>
      <c r="L49" s="1"/>
      <c r="M49" s="15">
        <v>5.3</v>
      </c>
      <c r="N49" s="12">
        <f>L49*M49</f>
        <v>0</v>
      </c>
      <c r="O49" s="23"/>
      <c r="P49" s="4"/>
      <c r="Q49" s="104"/>
      <c r="R49" s="104"/>
      <c r="S49" s="104"/>
      <c r="T49" s="104"/>
      <c r="U49" s="104"/>
      <c r="V49" s="104"/>
      <c r="W49" s="104"/>
      <c r="X49" s="104"/>
    </row>
    <row r="50" spans="1:16" ht="12" customHeight="1">
      <c r="A50" s="25" t="s">
        <v>95</v>
      </c>
      <c r="B50" s="27"/>
      <c r="C50" s="136" t="s">
        <v>73</v>
      </c>
      <c r="D50" s="137"/>
      <c r="E50" s="1"/>
      <c r="F50" s="91">
        <v>3.7</v>
      </c>
      <c r="G50" s="12">
        <f t="shared" si="4"/>
        <v>0</v>
      </c>
      <c r="H50" s="23"/>
      <c r="I50" s="129" t="s">
        <v>156</v>
      </c>
      <c r="J50" s="130"/>
      <c r="K50" s="131"/>
      <c r="L50" s="1"/>
      <c r="M50" s="15">
        <v>25</v>
      </c>
      <c r="N50" s="12">
        <f t="shared" si="3"/>
        <v>0</v>
      </c>
      <c r="O50" s="23"/>
      <c r="P50" s="4"/>
    </row>
    <row r="51" spans="1:16" ht="12" customHeight="1">
      <c r="A51" s="25" t="s">
        <v>68</v>
      </c>
      <c r="B51" s="41"/>
      <c r="C51" s="136" t="s">
        <v>73</v>
      </c>
      <c r="D51" s="137"/>
      <c r="E51" s="1"/>
      <c r="F51" s="91">
        <v>3.7</v>
      </c>
      <c r="G51" s="12">
        <f t="shared" si="4"/>
        <v>0</v>
      </c>
      <c r="H51" s="23"/>
      <c r="I51" s="129" t="s">
        <v>157</v>
      </c>
      <c r="J51" s="130"/>
      <c r="K51" s="131"/>
      <c r="L51" s="1"/>
      <c r="M51" s="15">
        <v>30</v>
      </c>
      <c r="N51" s="12">
        <f t="shared" si="3"/>
        <v>0</v>
      </c>
      <c r="O51" s="23"/>
      <c r="P51" s="4"/>
    </row>
    <row r="52" spans="1:16" ht="12" customHeight="1">
      <c r="A52" s="25" t="s">
        <v>46</v>
      </c>
      <c r="B52" s="138" t="s">
        <v>78</v>
      </c>
      <c r="C52" s="139"/>
      <c r="D52" s="137"/>
      <c r="E52" s="1"/>
      <c r="F52" s="91">
        <v>1.3</v>
      </c>
      <c r="G52" s="12">
        <f t="shared" si="4"/>
        <v>0</v>
      </c>
      <c r="H52" s="23"/>
      <c r="I52" s="4"/>
      <c r="J52" s="64"/>
      <c r="K52" s="41"/>
      <c r="L52" s="11"/>
      <c r="M52" s="4"/>
      <c r="N52" s="4"/>
      <c r="O52" s="23"/>
      <c r="P52" s="4"/>
    </row>
    <row r="53" spans="1:16" ht="12" customHeight="1">
      <c r="A53" s="41"/>
      <c r="B53" s="41"/>
      <c r="C53" s="41"/>
      <c r="D53" s="41"/>
      <c r="E53" s="41"/>
      <c r="F53" s="41"/>
      <c r="G53" s="41"/>
      <c r="H53" s="33"/>
      <c r="I53" s="24" t="s">
        <v>91</v>
      </c>
      <c r="J53" s="23"/>
      <c r="K53" s="4"/>
      <c r="L53" s="54" t="s">
        <v>9</v>
      </c>
      <c r="M53" s="53" t="s">
        <v>21</v>
      </c>
      <c r="N53" s="67" t="s">
        <v>22</v>
      </c>
      <c r="O53" s="23"/>
      <c r="P53" s="4"/>
    </row>
    <row r="54" spans="1:16" ht="12" customHeight="1">
      <c r="A54" s="24" t="s">
        <v>44</v>
      </c>
      <c r="B54" s="23"/>
      <c r="E54" s="54" t="s">
        <v>9</v>
      </c>
      <c r="F54" s="53" t="s">
        <v>21</v>
      </c>
      <c r="G54" s="68" t="s">
        <v>22</v>
      </c>
      <c r="H54" s="33"/>
      <c r="I54" s="129" t="s">
        <v>61</v>
      </c>
      <c r="J54" s="130"/>
      <c r="K54" s="131"/>
      <c r="L54" s="1"/>
      <c r="M54" s="91">
        <v>2.3</v>
      </c>
      <c r="N54" s="12">
        <f aca="true" t="shared" si="5" ref="N54:N63">L54*M54</f>
        <v>0</v>
      </c>
      <c r="O54" s="23"/>
      <c r="P54" s="4"/>
    </row>
    <row r="55" spans="1:16" ht="12" customHeight="1">
      <c r="A55" s="127" t="s">
        <v>169</v>
      </c>
      <c r="B55" s="127"/>
      <c r="C55" s="127"/>
      <c r="D55" s="127"/>
      <c r="E55" s="1"/>
      <c r="F55" s="92">
        <v>3</v>
      </c>
      <c r="G55" s="15">
        <f aca="true" t="shared" si="6" ref="G55:G61">F55*E55</f>
        <v>0</v>
      </c>
      <c r="H55" s="33"/>
      <c r="I55" s="129" t="s">
        <v>62</v>
      </c>
      <c r="J55" s="130"/>
      <c r="K55" s="131"/>
      <c r="L55" s="1"/>
      <c r="M55" s="91">
        <v>2.3</v>
      </c>
      <c r="N55" s="12">
        <f t="shared" si="5"/>
        <v>0</v>
      </c>
      <c r="O55" s="23"/>
      <c r="P55" s="4"/>
    </row>
    <row r="56" spans="1:16" ht="12" customHeight="1">
      <c r="A56" s="127" t="s">
        <v>170</v>
      </c>
      <c r="B56" s="127"/>
      <c r="C56" s="127"/>
      <c r="D56" s="127"/>
      <c r="E56" s="1"/>
      <c r="F56" s="92">
        <v>3</v>
      </c>
      <c r="G56" s="15">
        <f t="shared" si="6"/>
        <v>0</v>
      </c>
      <c r="H56" s="33"/>
      <c r="I56" s="129" t="s">
        <v>63</v>
      </c>
      <c r="J56" s="130"/>
      <c r="K56" s="131"/>
      <c r="L56" s="1"/>
      <c r="M56" s="91">
        <v>2.6</v>
      </c>
      <c r="N56" s="12">
        <f t="shared" si="5"/>
        <v>0</v>
      </c>
      <c r="O56" s="23"/>
      <c r="P56" s="4"/>
    </row>
    <row r="57" spans="1:22" ht="12" customHeight="1">
      <c r="A57" s="127" t="s">
        <v>146</v>
      </c>
      <c r="B57" s="127"/>
      <c r="C57" s="127"/>
      <c r="D57" s="127"/>
      <c r="E57" s="1"/>
      <c r="F57" s="92">
        <v>3</v>
      </c>
      <c r="G57" s="15">
        <f t="shared" si="6"/>
        <v>0</v>
      </c>
      <c r="H57" s="23"/>
      <c r="I57" s="129" t="s">
        <v>72</v>
      </c>
      <c r="J57" s="130"/>
      <c r="K57" s="131"/>
      <c r="L57" s="1"/>
      <c r="M57" s="91">
        <v>2.9</v>
      </c>
      <c r="N57" s="12">
        <f t="shared" si="5"/>
        <v>0</v>
      </c>
      <c r="O57" s="23"/>
      <c r="P57" s="4"/>
      <c r="V57" s="98"/>
    </row>
    <row r="58" spans="1:22" ht="12" customHeight="1">
      <c r="A58" s="127" t="s">
        <v>145</v>
      </c>
      <c r="B58" s="127"/>
      <c r="C58" s="127"/>
      <c r="D58" s="127"/>
      <c r="E58" s="1"/>
      <c r="F58" s="92">
        <v>3</v>
      </c>
      <c r="G58" s="15">
        <f t="shared" si="6"/>
        <v>0</v>
      </c>
      <c r="H58" s="23"/>
      <c r="I58" s="129" t="s">
        <v>64</v>
      </c>
      <c r="J58" s="130"/>
      <c r="K58" s="131"/>
      <c r="L58" s="1"/>
      <c r="M58" s="91">
        <v>3.7</v>
      </c>
      <c r="N58" s="12">
        <f t="shared" si="5"/>
        <v>0</v>
      </c>
      <c r="O58" s="23"/>
      <c r="P58" s="4"/>
      <c r="V58" s="98"/>
    </row>
    <row r="59" spans="1:16" ht="12" customHeight="1">
      <c r="A59" s="127" t="s">
        <v>171</v>
      </c>
      <c r="B59" s="127"/>
      <c r="C59" s="127"/>
      <c r="D59" s="127"/>
      <c r="E59" s="1"/>
      <c r="F59" s="92">
        <v>3</v>
      </c>
      <c r="G59" s="15">
        <f t="shared" si="6"/>
        <v>0</v>
      </c>
      <c r="H59" s="23"/>
      <c r="I59" s="25" t="s">
        <v>81</v>
      </c>
      <c r="J59" s="26" t="s">
        <v>173</v>
      </c>
      <c r="K59" s="65" t="s">
        <v>83</v>
      </c>
      <c r="L59" s="1"/>
      <c r="M59" s="91">
        <v>13</v>
      </c>
      <c r="N59" s="12">
        <f t="shared" si="5"/>
        <v>0</v>
      </c>
      <c r="O59" s="23"/>
      <c r="P59" s="4"/>
    </row>
    <row r="60" spans="1:16" ht="12" customHeight="1">
      <c r="A60" s="127" t="s">
        <v>172</v>
      </c>
      <c r="B60" s="127"/>
      <c r="C60" s="127"/>
      <c r="D60" s="127"/>
      <c r="E60" s="1"/>
      <c r="F60" s="92">
        <v>3</v>
      </c>
      <c r="G60" s="15">
        <f t="shared" si="6"/>
        <v>0</v>
      </c>
      <c r="H60" s="23"/>
      <c r="I60" s="25" t="s">
        <v>175</v>
      </c>
      <c r="J60" s="26" t="s">
        <v>174</v>
      </c>
      <c r="K60" s="28" t="s">
        <v>83</v>
      </c>
      <c r="L60" s="1"/>
      <c r="M60" s="91">
        <v>17</v>
      </c>
      <c r="N60" s="12">
        <f t="shared" si="5"/>
        <v>0</v>
      </c>
      <c r="O60" s="23"/>
      <c r="P60" s="4"/>
    </row>
    <row r="61" spans="1:16" ht="12" customHeight="1">
      <c r="A61" s="127" t="s">
        <v>147</v>
      </c>
      <c r="B61" s="127"/>
      <c r="C61" s="127"/>
      <c r="D61" s="127"/>
      <c r="E61" s="1"/>
      <c r="F61" s="92">
        <v>3</v>
      </c>
      <c r="G61" s="15">
        <f t="shared" si="6"/>
        <v>0</v>
      </c>
      <c r="H61" s="23"/>
      <c r="I61" s="25" t="s">
        <v>65</v>
      </c>
      <c r="J61" s="26" t="s">
        <v>82</v>
      </c>
      <c r="K61" s="28" t="s">
        <v>83</v>
      </c>
      <c r="L61" s="1"/>
      <c r="M61" s="91">
        <v>14</v>
      </c>
      <c r="N61" s="12">
        <f t="shared" si="5"/>
        <v>0</v>
      </c>
      <c r="O61" s="23"/>
      <c r="P61" s="4"/>
    </row>
    <row r="62" spans="1:16" ht="12" customHeight="1">
      <c r="A62" s="93"/>
      <c r="B62" s="93"/>
      <c r="C62" s="110"/>
      <c r="D62" s="46"/>
      <c r="E62" s="110"/>
      <c r="F62" s="95"/>
      <c r="G62" s="46"/>
      <c r="H62" s="23"/>
      <c r="I62" s="27"/>
      <c r="J62" s="27"/>
      <c r="K62" s="40"/>
      <c r="L62" s="113"/>
      <c r="M62" s="62"/>
      <c r="N62" s="63"/>
      <c r="O62" s="23"/>
      <c r="P62" s="4"/>
    </row>
    <row r="63" spans="1:16" ht="12" customHeight="1">
      <c r="A63" s="23"/>
      <c r="B63" s="23"/>
      <c r="C63" s="23"/>
      <c r="D63" s="23"/>
      <c r="E63" s="23"/>
      <c r="F63" s="23"/>
      <c r="G63" s="23"/>
      <c r="H63" s="23"/>
      <c r="I63" s="21" t="s">
        <v>168</v>
      </c>
      <c r="J63" s="21"/>
      <c r="K63" s="21"/>
      <c r="L63" s="1"/>
      <c r="M63" s="91">
        <v>27</v>
      </c>
      <c r="N63" s="12">
        <f t="shared" si="5"/>
        <v>0</v>
      </c>
      <c r="O63" s="23"/>
      <c r="P63" s="4"/>
    </row>
    <row r="64" spans="7:16" ht="12" customHeight="1">
      <c r="G64" s="4"/>
      <c r="H64" s="23"/>
      <c r="I64" s="41"/>
      <c r="J64" s="41"/>
      <c r="K64" s="51"/>
      <c r="L64" s="48"/>
      <c r="M64" s="46"/>
      <c r="N64" s="46"/>
      <c r="O64" s="23"/>
      <c r="P64" s="4"/>
    </row>
    <row r="65" spans="2:16" ht="12" customHeight="1">
      <c r="B65" s="23"/>
      <c r="C65" s="41"/>
      <c r="D65" s="48"/>
      <c r="G65" s="4"/>
      <c r="H65" s="23"/>
      <c r="M65" s="4"/>
      <c r="N65" s="4"/>
      <c r="O65" s="23"/>
      <c r="P65" s="4"/>
    </row>
    <row r="66" spans="1:16" ht="12" customHeight="1">
      <c r="A66" s="24" t="s">
        <v>116</v>
      </c>
      <c r="E66" s="54" t="s">
        <v>9</v>
      </c>
      <c r="F66" s="53" t="s">
        <v>21</v>
      </c>
      <c r="G66" s="68" t="s">
        <v>22</v>
      </c>
      <c r="H66" s="23"/>
      <c r="M66" s="4"/>
      <c r="N66" s="4"/>
      <c r="O66" s="23"/>
      <c r="P66" s="4"/>
    </row>
    <row r="67" spans="1:16" ht="12" customHeight="1">
      <c r="A67" s="127" t="s">
        <v>25</v>
      </c>
      <c r="B67" s="127"/>
      <c r="C67" s="127"/>
      <c r="D67" s="127"/>
      <c r="E67" s="1"/>
      <c r="F67" s="65">
        <v>0.25</v>
      </c>
      <c r="G67" s="15">
        <f aca="true" t="shared" si="7" ref="G67:G72">F67*E67</f>
        <v>0</v>
      </c>
      <c r="H67" s="23"/>
      <c r="M67" s="4"/>
      <c r="N67" s="4"/>
      <c r="O67" s="23"/>
      <c r="P67" s="4"/>
    </row>
    <row r="68" spans="1:16" ht="12" customHeight="1">
      <c r="A68" s="127" t="s">
        <v>88</v>
      </c>
      <c r="B68" s="127"/>
      <c r="C68" s="127"/>
      <c r="D68" s="127"/>
      <c r="E68" s="1"/>
      <c r="F68" s="65">
        <v>0.25</v>
      </c>
      <c r="G68" s="15">
        <f t="shared" si="7"/>
        <v>0</v>
      </c>
      <c r="H68" s="23"/>
      <c r="M68" s="4"/>
      <c r="N68" s="23"/>
      <c r="O68" s="23"/>
      <c r="P68" s="4"/>
    </row>
    <row r="69" spans="1:16" ht="12" customHeight="1">
      <c r="A69" s="127" t="s">
        <v>89</v>
      </c>
      <c r="B69" s="127"/>
      <c r="C69" s="127"/>
      <c r="D69" s="127"/>
      <c r="E69" s="1"/>
      <c r="F69" s="65">
        <v>0.25</v>
      </c>
      <c r="G69" s="15">
        <f t="shared" si="7"/>
        <v>0</v>
      </c>
      <c r="H69" s="23"/>
      <c r="M69" s="4"/>
      <c r="N69" s="4"/>
      <c r="O69" s="23"/>
      <c r="P69" s="4"/>
    </row>
    <row r="70" spans="1:16" ht="12" customHeight="1">
      <c r="A70" s="127" t="s">
        <v>90</v>
      </c>
      <c r="B70" s="127"/>
      <c r="C70" s="127"/>
      <c r="D70" s="127"/>
      <c r="E70" s="1"/>
      <c r="F70" s="65">
        <v>0.25</v>
      </c>
      <c r="G70" s="15">
        <f t="shared" si="7"/>
        <v>0</v>
      </c>
      <c r="H70" s="23"/>
      <c r="M70" s="34"/>
      <c r="N70" s="4"/>
      <c r="O70" s="36"/>
      <c r="P70" s="4"/>
    </row>
    <row r="71" spans="1:16" ht="12" customHeight="1">
      <c r="A71" s="127" t="s">
        <v>141</v>
      </c>
      <c r="B71" s="127"/>
      <c r="C71" s="127"/>
      <c r="D71" s="127"/>
      <c r="E71" s="1"/>
      <c r="F71" s="65">
        <v>0.25</v>
      </c>
      <c r="G71" s="15">
        <f t="shared" si="7"/>
        <v>0</v>
      </c>
      <c r="H71" s="23"/>
      <c r="M71" s="34"/>
      <c r="N71" s="34"/>
      <c r="O71" s="4"/>
      <c r="P71" s="4"/>
    </row>
    <row r="72" spans="1:16" ht="12" customHeight="1">
      <c r="A72" s="127" t="s">
        <v>26</v>
      </c>
      <c r="B72" s="127"/>
      <c r="C72" s="127"/>
      <c r="D72" s="127"/>
      <c r="E72" s="1"/>
      <c r="F72" s="65">
        <v>0.25</v>
      </c>
      <c r="G72" s="15">
        <f t="shared" si="7"/>
        <v>0</v>
      </c>
      <c r="H72" s="23"/>
      <c r="M72" s="4"/>
      <c r="N72" s="34"/>
      <c r="O72" s="34"/>
      <c r="P72" s="34"/>
    </row>
    <row r="73" spans="16:184" s="3" customFormat="1" ht="12" customHeight="1">
      <c r="P73" s="34"/>
      <c r="Q73" s="98"/>
      <c r="R73" s="98"/>
      <c r="S73" s="98"/>
      <c r="T73" s="98"/>
      <c r="U73" s="98"/>
      <c r="V73" s="96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</row>
    <row r="74" spans="16:184" s="3" customFormat="1" ht="14.25" customHeight="1" thickBot="1">
      <c r="P74" s="34"/>
      <c r="Q74" s="98"/>
      <c r="R74" s="98"/>
      <c r="S74" s="98"/>
      <c r="T74" s="98"/>
      <c r="U74" s="98"/>
      <c r="V74" s="96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</row>
    <row r="75" spans="1:184" s="3" customFormat="1" ht="19.5" customHeight="1" thickBot="1">
      <c r="A75" s="29" t="s">
        <v>45</v>
      </c>
      <c r="B75" s="30"/>
      <c r="C75" s="29"/>
      <c r="D75" s="158">
        <f>SUM(G55:G61)</f>
        <v>0</v>
      </c>
      <c r="E75" s="158"/>
      <c r="F75" s="158"/>
      <c r="G75" s="4"/>
      <c r="H75" s="29"/>
      <c r="I75" s="90" t="s">
        <v>14</v>
      </c>
      <c r="J75" s="124"/>
      <c r="K75" s="125"/>
      <c r="L75" s="125"/>
      <c r="M75" s="125"/>
      <c r="N75" s="125"/>
      <c r="O75" s="125"/>
      <c r="P75" s="126"/>
      <c r="Q75" s="98"/>
      <c r="R75" s="98"/>
      <c r="S75" s="98"/>
      <c r="T75" s="98"/>
      <c r="U75" s="98"/>
      <c r="V75" s="96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</row>
    <row r="76" spans="1:16" ht="19.5" customHeight="1" thickBot="1">
      <c r="A76" s="29" t="s">
        <v>119</v>
      </c>
      <c r="B76" s="30"/>
      <c r="C76" s="29"/>
      <c r="D76" s="158">
        <f>SUM(G40:G52)</f>
        <v>0</v>
      </c>
      <c r="E76" s="158"/>
      <c r="F76" s="158"/>
      <c r="G76" s="4"/>
      <c r="H76" s="90"/>
      <c r="I76" s="90" t="s">
        <v>15</v>
      </c>
      <c r="J76" s="124"/>
      <c r="K76" s="125"/>
      <c r="L76" s="125"/>
      <c r="M76" s="125"/>
      <c r="N76" s="125"/>
      <c r="O76" s="125"/>
      <c r="P76" s="126"/>
    </row>
    <row r="77" spans="1:16" ht="19.5" customHeight="1" thickBot="1">
      <c r="A77" s="29" t="s">
        <v>23</v>
      </c>
      <c r="B77" s="30"/>
      <c r="C77" s="29"/>
      <c r="D77" s="158">
        <f>SUM(G10:G36)</f>
        <v>0</v>
      </c>
      <c r="E77" s="158"/>
      <c r="F77" s="158"/>
      <c r="H77" s="90"/>
      <c r="I77" s="90" t="s">
        <v>28</v>
      </c>
      <c r="J77" s="124"/>
      <c r="K77" s="125"/>
      <c r="L77" s="125"/>
      <c r="M77" s="125"/>
      <c r="N77" s="125"/>
      <c r="O77" s="125"/>
      <c r="P77" s="126"/>
    </row>
    <row r="78" spans="1:16" ht="19.5" customHeight="1" thickBot="1">
      <c r="A78" s="29" t="s">
        <v>24</v>
      </c>
      <c r="B78" s="30"/>
      <c r="C78" s="29"/>
      <c r="D78" s="158">
        <f>SUM(P10:P21)</f>
        <v>0</v>
      </c>
      <c r="E78" s="158"/>
      <c r="F78" s="158"/>
      <c r="H78" s="90"/>
      <c r="I78" s="90" t="s">
        <v>124</v>
      </c>
      <c r="J78" s="124"/>
      <c r="K78" s="125"/>
      <c r="L78" s="125"/>
      <c r="M78" s="125"/>
      <c r="N78" s="125"/>
      <c r="O78" s="125"/>
      <c r="P78" s="126"/>
    </row>
    <row r="79" spans="1:16" ht="19.5" customHeight="1" thickBot="1">
      <c r="A79" s="29" t="s">
        <v>66</v>
      </c>
      <c r="B79" s="30"/>
      <c r="C79" s="29"/>
      <c r="D79" s="158">
        <f>SUM(N24:N64)</f>
        <v>0</v>
      </c>
      <c r="E79" s="158"/>
      <c r="F79" s="158"/>
      <c r="H79" s="90"/>
      <c r="I79" s="90" t="s">
        <v>129</v>
      </c>
      <c r="J79" s="124"/>
      <c r="K79" s="125"/>
      <c r="L79" s="125"/>
      <c r="M79" s="125"/>
      <c r="N79" s="125"/>
      <c r="O79" s="125"/>
      <c r="P79" s="126"/>
    </row>
    <row r="80" spans="1:16" ht="19.5" customHeight="1" thickBot="1">
      <c r="A80" s="31" t="s">
        <v>135</v>
      </c>
      <c r="B80" s="32"/>
      <c r="C80" s="31"/>
      <c r="D80" s="159" t="s">
        <v>136</v>
      </c>
      <c r="E80" s="159"/>
      <c r="F80" s="159"/>
      <c r="H80" s="90"/>
      <c r="I80" s="90" t="s">
        <v>122</v>
      </c>
      <c r="J80" s="124"/>
      <c r="K80" s="125"/>
      <c r="L80" s="125"/>
      <c r="M80" s="125"/>
      <c r="N80" s="125"/>
      <c r="O80" s="125"/>
      <c r="P80" s="126"/>
    </row>
    <row r="81" spans="1:16" ht="19.5" customHeight="1" thickBot="1">
      <c r="A81" s="29" t="s">
        <v>137</v>
      </c>
      <c r="B81" s="30"/>
      <c r="C81" s="29"/>
      <c r="D81" s="158">
        <f>SUM(D75:F80)</f>
        <v>0</v>
      </c>
      <c r="E81" s="158">
        <f>SUM(D75:F80)</f>
        <v>0</v>
      </c>
      <c r="F81" s="158"/>
      <c r="H81" s="90"/>
      <c r="I81" s="90" t="s">
        <v>123</v>
      </c>
      <c r="J81" s="124"/>
      <c r="K81" s="125"/>
      <c r="L81" s="125"/>
      <c r="M81" s="125"/>
      <c r="N81" s="125"/>
      <c r="O81" s="125"/>
      <c r="P81" s="126"/>
    </row>
    <row r="82" spans="1:13" ht="19.5" customHeight="1">
      <c r="A82" s="29" t="s">
        <v>27</v>
      </c>
      <c r="B82" s="30"/>
      <c r="C82" s="29"/>
      <c r="D82" s="158">
        <f>SUM(G67:G72)</f>
        <v>0</v>
      </c>
      <c r="E82" s="158"/>
      <c r="F82" s="158"/>
      <c r="H82" s="90"/>
      <c r="I82" s="4"/>
      <c r="J82" s="88" t="s">
        <v>138</v>
      </c>
      <c r="K82" s="4"/>
      <c r="L82" s="168">
        <f>(D81+D82)</f>
        <v>0</v>
      </c>
      <c r="M82" s="168"/>
    </row>
    <row r="83" spans="8:16" ht="19.5" customHeight="1">
      <c r="H83" s="90"/>
      <c r="I83" s="4"/>
      <c r="J83" s="4"/>
      <c r="K83" s="4"/>
      <c r="L83" s="111" t="s">
        <v>127</v>
      </c>
      <c r="M83" s="111"/>
      <c r="N83" s="4"/>
      <c r="P83" s="87"/>
    </row>
    <row r="84" spans="1:16" ht="19.5" customHeight="1">
      <c r="A84" s="89" t="s">
        <v>133</v>
      </c>
      <c r="B84" s="49"/>
      <c r="C84" s="4"/>
      <c r="D84" s="4"/>
      <c r="E84" s="4"/>
      <c r="F84" s="4"/>
      <c r="G84" s="4"/>
      <c r="H84" s="29"/>
      <c r="I84" s="41"/>
      <c r="J84" s="110"/>
      <c r="K84" s="51"/>
      <c r="L84" s="95"/>
      <c r="M84" s="4"/>
      <c r="N84" s="34"/>
      <c r="O84" s="34"/>
      <c r="P84" s="37"/>
    </row>
    <row r="85" spans="1:16" ht="17.25" customHeight="1">
      <c r="A85" s="128" t="s">
        <v>165</v>
      </c>
      <c r="B85" s="128"/>
      <c r="C85" s="128"/>
      <c r="D85" s="128"/>
      <c r="E85" s="128"/>
      <c r="F85" s="39" t="s">
        <v>77</v>
      </c>
      <c r="G85" s="39"/>
      <c r="H85" s="29"/>
      <c r="I85" s="4"/>
      <c r="J85" s="4"/>
      <c r="K85" s="34"/>
      <c r="L85" s="4"/>
      <c r="M85" s="4"/>
      <c r="N85" s="4"/>
      <c r="O85" s="34"/>
      <c r="P85" s="37"/>
    </row>
    <row r="86" spans="1:16" ht="17.25" customHeight="1">
      <c r="A86" s="50" t="s">
        <v>176</v>
      </c>
      <c r="H86" s="39"/>
      <c r="I86" s="4"/>
      <c r="J86" s="4"/>
      <c r="K86" s="4"/>
      <c r="L86" s="4"/>
      <c r="M86" s="4"/>
      <c r="N86" s="4"/>
      <c r="O86" s="4"/>
      <c r="P86" s="4"/>
    </row>
    <row r="87" spans="1:16" ht="17.25" customHeight="1">
      <c r="A87" s="50" t="s">
        <v>139</v>
      </c>
      <c r="H87" s="4"/>
      <c r="I87" s="4"/>
      <c r="J87" s="4"/>
      <c r="K87" s="4"/>
      <c r="L87" s="52" t="s">
        <v>128</v>
      </c>
      <c r="M87" s="4"/>
      <c r="N87" s="4"/>
      <c r="O87" s="4"/>
      <c r="P87" s="4"/>
    </row>
    <row r="88" spans="8:16" ht="15.75" customHeight="1">
      <c r="H88" s="4"/>
      <c r="O88" s="112"/>
      <c r="P88" s="4"/>
    </row>
  </sheetData>
  <sheetProtection password="98E5" sheet="1" selectLockedCells="1"/>
  <mergeCells count="84">
    <mergeCell ref="D82:F82"/>
    <mergeCell ref="D75:F75"/>
    <mergeCell ref="D76:F76"/>
    <mergeCell ref="I1:P1"/>
    <mergeCell ref="G6:I6"/>
    <mergeCell ref="J4:N4"/>
    <mergeCell ref="A41:D41"/>
    <mergeCell ref="A42:D42"/>
    <mergeCell ref="L82:M82"/>
    <mergeCell ref="L3:N3"/>
    <mergeCell ref="D78:F78"/>
    <mergeCell ref="D80:F80"/>
    <mergeCell ref="D81:F81"/>
    <mergeCell ref="D79:F79"/>
    <mergeCell ref="C46:D46"/>
    <mergeCell ref="B47:D47"/>
    <mergeCell ref="D77:F77"/>
    <mergeCell ref="C49:D49"/>
    <mergeCell ref="C50:D50"/>
    <mergeCell ref="C51:D51"/>
    <mergeCell ref="C8:D8"/>
    <mergeCell ref="E8:F8"/>
    <mergeCell ref="I28:K28"/>
    <mergeCell ref="I2:P2"/>
    <mergeCell ref="D4:I4"/>
    <mergeCell ref="B6:F6"/>
    <mergeCell ref="A4:C5"/>
    <mergeCell ref="N7:O7"/>
    <mergeCell ref="A70:D70"/>
    <mergeCell ref="A71:D71"/>
    <mergeCell ref="A72:D72"/>
    <mergeCell ref="I29:K29"/>
    <mergeCell ref="I30:K30"/>
    <mergeCell ref="I31:K31"/>
    <mergeCell ref="I32:K32"/>
    <mergeCell ref="C45:D45"/>
    <mergeCell ref="B52:D52"/>
    <mergeCell ref="I33:K33"/>
    <mergeCell ref="C44:D44"/>
    <mergeCell ref="C43:D43"/>
    <mergeCell ref="I39:K39"/>
    <mergeCell ref="I40:K40"/>
    <mergeCell ref="I50:K50"/>
    <mergeCell ref="I41:K41"/>
    <mergeCell ref="B48:D48"/>
    <mergeCell ref="A40:D40"/>
    <mergeCell ref="I57:K57"/>
    <mergeCell ref="I58:K58"/>
    <mergeCell ref="I42:K42"/>
    <mergeCell ref="P8:P9"/>
    <mergeCell ref="I24:K24"/>
    <mergeCell ref="I25:K25"/>
    <mergeCell ref="I26:K26"/>
    <mergeCell ref="I27:K27"/>
    <mergeCell ref="I51:K51"/>
    <mergeCell ref="I43:K43"/>
    <mergeCell ref="I34:K34"/>
    <mergeCell ref="I37:K37"/>
    <mergeCell ref="I38:K38"/>
    <mergeCell ref="I54:K54"/>
    <mergeCell ref="I55:K55"/>
    <mergeCell ref="I56:K56"/>
    <mergeCell ref="I44:K44"/>
    <mergeCell ref="I45:K45"/>
    <mergeCell ref="A85:E85"/>
    <mergeCell ref="I35:K35"/>
    <mergeCell ref="J81:P81"/>
    <mergeCell ref="J80:P80"/>
    <mergeCell ref="J79:P79"/>
    <mergeCell ref="J78:P78"/>
    <mergeCell ref="J77:P77"/>
    <mergeCell ref="I36:K36"/>
    <mergeCell ref="A68:D68"/>
    <mergeCell ref="A69:D69"/>
    <mergeCell ref="J75:P75"/>
    <mergeCell ref="J76:P76"/>
    <mergeCell ref="A55:D55"/>
    <mergeCell ref="A56:D56"/>
    <mergeCell ref="A57:D57"/>
    <mergeCell ref="A58:D58"/>
    <mergeCell ref="A59:D59"/>
    <mergeCell ref="A60:D60"/>
    <mergeCell ref="A61:D61"/>
    <mergeCell ref="A67:D67"/>
  </mergeCells>
  <dataValidations count="4">
    <dataValidation type="whole" allowBlank="1" showInputMessage="1" showErrorMessage="1" errorTitle="Nombre minimum de commande" error="Vous devez sélectionner un nombre minimum de 5 pers. pour une commande de saladier." sqref="N10:N21 D65 L64">
      <formula1>5</formula1>
      <formula2>50</formula2>
    </dataValidation>
    <dataValidation type="whole" allowBlank="1" showInputMessage="1" showErrorMessage="1" errorTitle="Nombre minimum de commande" error="Vous devez sélectionner un nombre minimum de 10 pièces pour cette commande." sqref="E49:E51">
      <formula1>10</formula1>
      <formula2>100</formula2>
    </dataValidation>
    <dataValidation type="whole" allowBlank="1" showInputMessage="1" showErrorMessage="1" errorTitle="Nombre minimum de commande" error="Vous devez sélectionner un nombre minimum de 5 pièces pour cette commande." sqref="E43:E46">
      <formula1>5</formula1>
      <formula2>100</formula2>
    </dataValidation>
    <dataValidation type="list" allowBlank="1" showInputMessage="1" showErrorMessage="1" sqref="J78">
      <formula1>$V$9:$V$11</formula1>
    </dataValidation>
  </dataValidations>
  <hyperlinks>
    <hyperlink ref="I3" r:id="rId1" display="info@confiserieboillat.ch"/>
    <hyperlink ref="L3" r:id="rId2" display="www.confiserieboillat.ch"/>
    <hyperlink ref="F85" r:id="rId3" display="www.confiserieboillat.ch"/>
  </hyperlinks>
  <printOptions/>
  <pageMargins left="0.1968503937007874" right="0.11811023622047245" top="0.2755905511811024" bottom="0.2755905511811024" header="0.31496062992125984" footer="0.2362204724409449"/>
  <pageSetup fitToHeight="1" fitToWidth="1" horizontalDpi="600" verticalDpi="600" orientation="portrait" paperSize="9" scale="69" r:id="rId5"/>
  <headerFooter alignWithMargins="0">
    <oddFooter>&amp;C&amp;D &amp;T 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Confiserie Boillat</dc:creator>
  <cp:keywords/>
  <dc:description/>
  <cp:lastModifiedBy>Boillat</cp:lastModifiedBy>
  <cp:lastPrinted>2021-01-12T14:35:05Z</cp:lastPrinted>
  <dcterms:created xsi:type="dcterms:W3CDTF">2009-09-15T08:28:26Z</dcterms:created>
  <dcterms:modified xsi:type="dcterms:W3CDTF">2021-01-19T07:12:04Z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